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640"/>
  </bookViews>
  <sheets>
    <sheet name="前半練" sheetId="1" r:id="rId1"/>
    <sheet name="後半練" sheetId="2" r:id="rId2"/>
  </sheets>
  <definedNames>
    <definedName name="_xlnm.Print_Area" localSheetId="1">後半練!$A$1:$M$54</definedName>
    <definedName name="_xlnm.Print_Area" localSheetId="0">前半練!$A$1:$N$20</definedName>
  </definedNames>
  <calcPr calcId="162913"/>
</workbook>
</file>

<file path=xl/calcChain.xml><?xml version="1.0" encoding="utf-8"?>
<calcChain xmlns="http://schemas.openxmlformats.org/spreadsheetml/2006/main">
  <c r="J13" i="2" l="1"/>
  <c r="H18" i="1"/>
  <c r="H16" i="1"/>
  <c r="H12" i="1"/>
  <c r="H9" i="1"/>
  <c r="K27" i="2" l="1"/>
  <c r="K53" i="2" l="1"/>
  <c r="K51" i="2"/>
  <c r="K48" i="2"/>
  <c r="K45" i="2" l="1"/>
  <c r="K39" i="2" l="1"/>
  <c r="K42" i="2"/>
  <c r="L39" i="2"/>
  <c r="L41" i="2" s="1"/>
  <c r="J39" i="2"/>
  <c r="J42" i="2" s="1"/>
  <c r="J45" i="2" s="1"/>
  <c r="J48" i="2" s="1"/>
  <c r="J51" i="2" s="1"/>
  <c r="J53" i="2" s="1"/>
  <c r="K25" i="2"/>
  <c r="K23" i="2"/>
  <c r="K21" i="2"/>
  <c r="K18" i="2"/>
  <c r="K15" i="2"/>
  <c r="K13" i="2"/>
  <c r="K11" i="2"/>
  <c r="K8" i="2"/>
  <c r="L5" i="2"/>
  <c r="L7" i="2" s="1"/>
  <c r="L8" i="2" s="1"/>
  <c r="L10" i="2" s="1"/>
  <c r="L11" i="2" s="1"/>
  <c r="L13" i="2" s="1"/>
  <c r="L15" i="2" s="1"/>
  <c r="L17" i="2" s="1"/>
  <c r="L18" i="2" s="1"/>
  <c r="L20" i="2" s="1"/>
  <c r="L21" i="2" s="1"/>
  <c r="L23" i="2" s="1"/>
  <c r="L25" i="2" s="1"/>
  <c r="L27" i="2" s="1"/>
  <c r="K5" i="2"/>
  <c r="J5" i="2"/>
  <c r="J8" i="2" s="1"/>
  <c r="J11" i="2" s="1"/>
  <c r="J15" i="2" s="1"/>
  <c r="J18" i="2" s="1"/>
  <c r="J21" i="2" s="1"/>
  <c r="J23" i="2" s="1"/>
  <c r="J25" i="2" s="1"/>
  <c r="J27" i="2" s="1"/>
  <c r="M18" i="1"/>
  <c r="M16" i="1"/>
  <c r="M12" i="1"/>
  <c r="M9" i="1"/>
  <c r="N4" i="1"/>
  <c r="M4" i="1"/>
  <c r="I4" i="1"/>
  <c r="H4" i="1"/>
  <c r="H6" i="1" s="1"/>
  <c r="I6" i="1" l="1"/>
  <c r="I8" i="1" s="1"/>
  <c r="I9" i="1" s="1"/>
  <c r="I11" i="1" s="1"/>
  <c r="K6" i="1"/>
  <c r="N6" i="1" s="1"/>
  <c r="N8" i="1" s="1"/>
  <c r="N9" i="1" s="1"/>
  <c r="N11" i="1" s="1"/>
  <c r="N12" i="1" s="1"/>
  <c r="N15" i="1" s="1"/>
  <c r="N16" i="1" s="1"/>
  <c r="N18" i="1" s="1"/>
  <c r="J6" i="1"/>
  <c r="L42" i="2"/>
  <c r="L44" i="2" s="1"/>
  <c r="L45" i="2" s="1"/>
  <c r="I12" i="1" l="1"/>
  <c r="I15" i="1" s="1"/>
  <c r="I16" i="1" s="1"/>
  <c r="I18" i="1" s="1"/>
  <c r="M6" i="1"/>
  <c r="J20" i="1" s="1"/>
  <c r="L47" i="2"/>
  <c r="L48" i="2" s="1"/>
  <c r="N20" i="1"/>
  <c r="L50" i="2" l="1"/>
  <c r="L51" i="2" s="1"/>
  <c r="L53" i="2" s="1"/>
</calcChain>
</file>

<file path=xl/sharedStrings.xml><?xml version="1.0" encoding="utf-8"?>
<sst xmlns="http://schemas.openxmlformats.org/spreadsheetml/2006/main" count="144" uniqueCount="69">
  <si>
    <t>練習会メニュー　１８：３５～１９：２５</t>
  </si>
  <si>
    <t>目的</t>
  </si>
  <si>
    <t>種　目</t>
  </si>
  <si>
    <t>内　容</t>
  </si>
  <si>
    <t>強　度</t>
  </si>
  <si>
    <t>距離</t>
  </si>
  <si>
    <t>本数</t>
  </si>
  <si>
    <t>サイクル</t>
  </si>
  <si>
    <t>総距離</t>
  </si>
  <si>
    <t>経過時間</t>
  </si>
  <si>
    <t>ポイント</t>
  </si>
  <si>
    <t>5コース</t>
  </si>
  <si>
    <t>アップ</t>
  </si>
  <si>
    <t>チョイス</t>
  </si>
  <si>
    <t>A1</t>
  </si>
  <si>
    <t>身体を動かしましょう</t>
  </si>
  <si>
    <t>ゆっくりと</t>
  </si>
  <si>
    <t>時間調整</t>
  </si>
  <si>
    <t>スイム</t>
  </si>
  <si>
    <t>S1</t>
  </si>
  <si>
    <t>EN1</t>
  </si>
  <si>
    <t>キック</t>
  </si>
  <si>
    <t>Style1</t>
  </si>
  <si>
    <t>メイン
スイム</t>
  </si>
  <si>
    <t>AN1</t>
  </si>
  <si>
    <t>耐乳酸</t>
  </si>
  <si>
    <t>ダウン</t>
  </si>
  <si>
    <t>疲れを取りましょう。</t>
  </si>
  <si>
    <t>練習会メニュー（ミドル）　１９：３０～２０：３０</t>
  </si>
  <si>
    <t>組数</t>
  </si>
  <si>
    <t>ミドルコース</t>
  </si>
  <si>
    <t>ウォーム
アップ</t>
  </si>
  <si>
    <t>ゆっくり泳ぎましょう</t>
  </si>
  <si>
    <t>Fr</t>
  </si>
  <si>
    <t xml:space="preserve">脈拍130前後をキープ
</t>
  </si>
  <si>
    <t>EN2</t>
  </si>
  <si>
    <t>リカバリー</t>
  </si>
  <si>
    <t>pull/1:15 swim/1:15  kick/1:30 　2set</t>
  </si>
  <si>
    <t>姿勢意識</t>
  </si>
  <si>
    <t>しっかり疲れをとりましょう！</t>
  </si>
  <si>
    <t>練習会メニュー（スプリント）　１９：３０～２０：３０</t>
  </si>
  <si>
    <t>スプリントコース</t>
  </si>
  <si>
    <t>ドリル</t>
  </si>
  <si>
    <t>メインスイム</t>
  </si>
  <si>
    <t>メインスイム</t>
    <phoneticPr fontId="8"/>
  </si>
  <si>
    <t>50m   DiveHard
100m Hard
50m   Hard
2組に分けます。</t>
    <phoneticPr fontId="8"/>
  </si>
  <si>
    <t>身体を温めましょう</t>
    <rPh sb="0" eb="2">
      <t>カラダ</t>
    </rPh>
    <rPh sb="3" eb="4">
      <t>アタタ</t>
    </rPh>
    <phoneticPr fontId="8"/>
  </si>
  <si>
    <t>基礎体力向上</t>
    <phoneticPr fontId="8"/>
  </si>
  <si>
    <t>基礎体力向上</t>
    <phoneticPr fontId="8"/>
  </si>
  <si>
    <t>1本目から全力で！！　DiveHard</t>
    <phoneticPr fontId="8"/>
  </si>
  <si>
    <t>組数</t>
    <rPh sb="0" eb="2">
      <t>クミスウ</t>
    </rPh>
    <phoneticPr fontId="8"/>
  </si>
  <si>
    <t>EN1</t>
    <phoneticPr fontId="8"/>
  </si>
  <si>
    <t>奇数：HARD（ベストタイム+10秒前後）
偶数：スムース（姿勢に注意）（呼吸を整えましょう）
タッチしたらすぐにスタートしましょう。（100ｍを2：30ペースです）</t>
    <rPh sb="17" eb="18">
      <t>ビョウ</t>
    </rPh>
    <rPh sb="18" eb="20">
      <t>ゼンゴ</t>
    </rPh>
    <rPh sb="22" eb="24">
      <t>グウスウ</t>
    </rPh>
    <rPh sb="30" eb="32">
      <t>シセイ</t>
    </rPh>
    <rPh sb="33" eb="35">
      <t>チュウイ</t>
    </rPh>
    <rPh sb="37" eb="39">
      <t>コキュウ</t>
    </rPh>
    <rPh sb="40" eb="41">
      <t>トトノ</t>
    </rPh>
    <phoneticPr fontId="8"/>
  </si>
  <si>
    <t>奇数：片手（右）/25ｍ　スムース/25ｍ
偶数：片手（左）/25ｍ　スムース/25ｍ
BRの方：最小数のストロークで</t>
    <rPh sb="0" eb="2">
      <t>キスウ</t>
    </rPh>
    <rPh sb="3" eb="5">
      <t>カタテ</t>
    </rPh>
    <rPh sb="6" eb="7">
      <t>ミギ</t>
    </rPh>
    <rPh sb="22" eb="24">
      <t>グウスウ</t>
    </rPh>
    <rPh sb="25" eb="27">
      <t>カタテ</t>
    </rPh>
    <rPh sb="28" eb="29">
      <t>ヒダリ</t>
    </rPh>
    <rPh sb="47" eb="48">
      <t>カタ</t>
    </rPh>
    <rPh sb="49" eb="51">
      <t>サイショウ</t>
    </rPh>
    <rPh sb="51" eb="52">
      <t>スウ</t>
    </rPh>
    <phoneticPr fontId="8"/>
  </si>
  <si>
    <t>スイム</t>
    <phoneticPr fontId="8"/>
  </si>
  <si>
    <t>姿勢強化</t>
    <rPh sb="0" eb="2">
      <t>シセイ</t>
    </rPh>
    <rPh sb="2" eb="4">
      <t>キョウカ</t>
    </rPh>
    <phoneticPr fontId="8"/>
  </si>
  <si>
    <t>EN2</t>
    <phoneticPr fontId="8"/>
  </si>
  <si>
    <t>耐乳酸</t>
    <phoneticPr fontId="8"/>
  </si>
  <si>
    <t>奇数）ファースト　ベストタイム+5秒程
偶数）スムース　タッチしたらすぐ出発</t>
    <phoneticPr fontId="8"/>
  </si>
  <si>
    <t>ドリル</t>
    <phoneticPr fontId="8"/>
  </si>
  <si>
    <t>①FR　②Ba　③100IM</t>
    <phoneticPr fontId="8"/>
  </si>
  <si>
    <t>所要時間</t>
    <rPh sb="0" eb="2">
      <t>ショヨウ</t>
    </rPh>
    <rPh sb="2" eb="4">
      <t>ジカン</t>
    </rPh>
    <phoneticPr fontId="8"/>
  </si>
  <si>
    <t>経過時間</t>
    <rPh sb="0" eb="2">
      <t>ケイカ</t>
    </rPh>
    <phoneticPr fontId="8"/>
  </si>
  <si>
    <t>奇数）グライドキック/25ｍ　スイム/25ｍ
　注意：呼吸時手を開かない　
偶数）サイドキック/25ｍ　スイム/25ｍ
　注意：左右交互に
BR、Baの方：最小数ストローク（目標50ｍを１０回以内）</t>
    <rPh sb="24" eb="26">
      <t>チュウイ</t>
    </rPh>
    <rPh sb="27" eb="29">
      <t>コキュウ</t>
    </rPh>
    <rPh sb="29" eb="30">
      <t>ジ</t>
    </rPh>
    <rPh sb="30" eb="31">
      <t>テ</t>
    </rPh>
    <rPh sb="32" eb="33">
      <t>ヒラ</t>
    </rPh>
    <rPh sb="61" eb="63">
      <t>チュウイ</t>
    </rPh>
    <rPh sb="64" eb="66">
      <t>サユウ</t>
    </rPh>
    <rPh sb="66" eb="68">
      <t>コウゴ</t>
    </rPh>
    <rPh sb="76" eb="77">
      <t>カタ</t>
    </rPh>
    <rPh sb="78" eb="80">
      <t>サイショウ</t>
    </rPh>
    <rPh sb="80" eb="81">
      <t>スウ</t>
    </rPh>
    <rPh sb="87" eb="89">
      <t>モクヒョウ</t>
    </rPh>
    <rPh sb="95" eb="96">
      <t>カイ</t>
    </rPh>
    <rPh sb="96" eb="98">
      <t>イナイ</t>
    </rPh>
    <phoneticPr fontId="8"/>
  </si>
  <si>
    <t>脈拍140前後をキープ
奇数：HARD（ベストタイム＋7～8秒前後）
偶数：スムース（呼吸を整えましょう）</t>
    <rPh sb="12" eb="14">
      <t>キスウ</t>
    </rPh>
    <rPh sb="30" eb="31">
      <t>ビョウ</t>
    </rPh>
    <rPh sb="31" eb="33">
      <t>ゼンゴ</t>
    </rPh>
    <rPh sb="35" eb="37">
      <t>グウスウ</t>
    </rPh>
    <rPh sb="43" eb="45">
      <t>コキュウ</t>
    </rPh>
    <rPh sb="46" eb="47">
      <t>トトノ</t>
    </rPh>
    <phoneticPr fontId="8"/>
  </si>
  <si>
    <t>A1</t>
    <phoneticPr fontId="8"/>
  </si>
  <si>
    <t>A1</t>
    <phoneticPr fontId="8"/>
  </si>
  <si>
    <t>泳ぐ技術の向上</t>
    <rPh sb="0" eb="1">
      <t>オヨ</t>
    </rPh>
    <rPh sb="2" eb="4">
      <t>ギジュツ</t>
    </rPh>
    <rPh sb="5" eb="7">
      <t>コウジョウ</t>
    </rPh>
    <phoneticPr fontId="8"/>
  </si>
  <si>
    <t>目標タイムに近づきましょう</t>
    <rPh sb="0" eb="2">
      <t>モクヒョウ</t>
    </rPh>
    <rPh sb="6" eb="7">
      <t>チカ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</si>
</sst>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10" x14ac:knownFonts="1">
    <font>
      <sz val="11"/>
      <color theme="1"/>
      <name val="ＭＳ Ｐゴシック"/>
      <charset val="134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7" fontId="3" fillId="0" borderId="0" xfId="0" applyNumberFormat="1" applyFont="1" applyBorder="1" applyAlignment="1">
      <alignment horizontal="center" vertical="center" wrapText="1" shrinkToFit="1"/>
    </xf>
    <xf numFmtId="56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horizontal="center" vertical="center" wrapText="1" shrinkToFit="1"/>
    </xf>
    <xf numFmtId="176" fontId="5" fillId="0" borderId="13" xfId="0" applyNumberFormat="1" applyFont="1" applyFill="1" applyBorder="1" applyAlignment="1">
      <alignment horizontal="center" vertical="center" wrapText="1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 shrinkToFit="1"/>
    </xf>
    <xf numFmtId="176" fontId="5" fillId="0" borderId="14" xfId="0" applyNumberFormat="1" applyFont="1" applyFill="1" applyBorder="1" applyAlignment="1">
      <alignment horizontal="center" vertical="center" wrapText="1" shrinkToFit="1"/>
    </xf>
    <xf numFmtId="0" fontId="1" fillId="0" borderId="44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shrinkToFit="1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21" fontId="2" fillId="0" borderId="48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wrapText="1" shrinkToFit="1"/>
    </xf>
    <xf numFmtId="21" fontId="5" fillId="0" borderId="0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Border="1" applyAlignment="1">
      <alignment horizontal="center" vertical="center" shrinkToFit="1"/>
    </xf>
    <xf numFmtId="21" fontId="5" fillId="0" borderId="6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176" fontId="5" fillId="0" borderId="47" xfId="0" applyNumberFormat="1" applyFont="1" applyFill="1" applyBorder="1" applyAlignment="1">
      <alignment horizontal="center" vertical="center" shrinkToFit="1"/>
    </xf>
    <xf numFmtId="21" fontId="5" fillId="0" borderId="48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wrapText="1" shrinkToFit="1"/>
    </xf>
    <xf numFmtId="21" fontId="5" fillId="0" borderId="0" xfId="0" applyNumberFormat="1" applyFont="1" applyFill="1" applyBorder="1" applyAlignment="1">
      <alignment horizontal="center" vertical="center" wrapText="1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21" fontId="5" fillId="0" borderId="13" xfId="0" applyNumberFormat="1" applyFont="1" applyFill="1" applyBorder="1" applyAlignment="1">
      <alignment horizontal="center" vertical="center" wrapText="1" shrinkToFit="1"/>
    </xf>
    <xf numFmtId="176" fontId="5" fillId="0" borderId="13" xfId="0" applyNumberFormat="1" applyFont="1" applyFill="1" applyBorder="1" applyAlignment="1">
      <alignment horizontal="center" vertical="center" shrinkToFit="1"/>
    </xf>
    <xf numFmtId="176" fontId="5" fillId="0" borderId="49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21" fontId="5" fillId="0" borderId="15" xfId="0" applyNumberFormat="1" applyFont="1" applyFill="1" applyBorder="1" applyAlignment="1">
      <alignment horizontal="center" vertical="center" shrinkToFit="1"/>
    </xf>
    <xf numFmtId="21" fontId="5" fillId="0" borderId="8" xfId="0" applyNumberFormat="1" applyFont="1" applyFill="1" applyBorder="1" applyAlignment="1">
      <alignment horizontal="center" vertical="center" wrapText="1" shrinkToFit="1"/>
    </xf>
    <xf numFmtId="21" fontId="5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wrapText="1" shrinkToFit="1"/>
    </xf>
    <xf numFmtId="21" fontId="5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176" fontId="5" fillId="0" borderId="7" xfId="0" applyNumberFormat="1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21" fontId="5" fillId="0" borderId="9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21" fontId="5" fillId="0" borderId="36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 shrinkToFit="1"/>
    </xf>
    <xf numFmtId="0" fontId="1" fillId="0" borderId="29" xfId="0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0" fontId="1" fillId="0" borderId="35" xfId="0" applyFont="1" applyFill="1" applyBorder="1" applyAlignment="1">
      <alignment horizontal="center" vertical="center" shrinkToFit="1"/>
    </xf>
    <xf numFmtId="21" fontId="5" fillId="0" borderId="6" xfId="0" applyNumberFormat="1" applyFont="1" applyFill="1" applyBorder="1" applyAlignment="1">
      <alignment horizontal="center" vertical="center" wrapText="1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1" fillId="0" borderId="26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20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9" fontId="1" fillId="0" borderId="2" xfId="0" applyNumberFormat="1" applyFont="1" applyBorder="1" applyAlignment="1">
      <alignment horizontal="center" vertical="center" wrapText="1" shrinkToFit="1"/>
    </xf>
    <xf numFmtId="9" fontId="1" fillId="0" borderId="13" xfId="0" applyNumberFormat="1" applyFont="1" applyBorder="1" applyAlignment="1">
      <alignment horizontal="center" vertical="center" wrapText="1" shrinkToFit="1"/>
    </xf>
    <xf numFmtId="0" fontId="1" fillId="0" borderId="22" xfId="0" applyFont="1" applyFill="1" applyBorder="1" applyAlignment="1">
      <alignment horizontal="center" vertical="center" wrapText="1" shrinkToFit="1"/>
    </xf>
    <xf numFmtId="0" fontId="1" fillId="0" borderId="27" xfId="0" applyFont="1" applyFill="1" applyBorder="1" applyAlignment="1">
      <alignment horizontal="center" vertical="center" wrapText="1" shrinkToFit="1"/>
    </xf>
    <xf numFmtId="9" fontId="1" fillId="0" borderId="8" xfId="0" applyNumberFormat="1" applyFont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7" fontId="3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42" xfId="0" applyNumberFormat="1" applyFont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5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36" xfId="0" applyFont="1" applyFill="1" applyBorder="1" applyAlignment="1">
      <alignment horizontal="left" vertical="center" wrapText="1" shrinkToFit="1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5" fillId="0" borderId="20" xfId="0" applyNumberFormat="1" applyFont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20" xfId="0" applyNumberFormat="1" applyFont="1" applyFill="1" applyBorder="1" applyAlignment="1">
      <alignment horizontal="center" vertical="center" wrapText="1" shrinkToFit="1"/>
    </xf>
    <xf numFmtId="0" fontId="1" fillId="0" borderId="23" xfId="0" applyFont="1" applyFill="1" applyBorder="1" applyAlignment="1">
      <alignment horizontal="left" vertical="center" wrapText="1" shrinkToFit="1"/>
    </xf>
    <xf numFmtId="0" fontId="1" fillId="0" borderId="28" xfId="0" applyFont="1" applyFill="1" applyBorder="1" applyAlignment="1">
      <alignment horizontal="left" vertical="center" wrapText="1" shrinkToFit="1"/>
    </xf>
    <xf numFmtId="0" fontId="1" fillId="0" borderId="9" xfId="0" applyFont="1" applyFill="1" applyBorder="1" applyAlignment="1">
      <alignment horizontal="left" vertical="center" wrapText="1" shrinkToFit="1"/>
    </xf>
    <xf numFmtId="0" fontId="1" fillId="0" borderId="15" xfId="0" applyFont="1" applyFill="1" applyBorder="1" applyAlignment="1">
      <alignment horizontal="left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76" fontId="5" fillId="0" borderId="13" xfId="0" applyNumberFormat="1" applyFont="1" applyFill="1" applyBorder="1" applyAlignment="1">
      <alignment horizontal="center" vertical="center" wrapText="1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176" fontId="5" fillId="0" borderId="25" xfId="0" applyNumberFormat="1" applyFont="1" applyFill="1" applyBorder="1" applyAlignment="1">
      <alignment horizontal="center" vertical="center" wrapText="1" shrinkToFit="1"/>
    </xf>
    <xf numFmtId="176" fontId="5" fillId="0" borderId="26" xfId="0" applyNumberFormat="1" applyFont="1" applyFill="1" applyBorder="1" applyAlignment="1">
      <alignment horizontal="center" vertical="center" wrapText="1" shrinkToFit="1"/>
    </xf>
    <xf numFmtId="176" fontId="5" fillId="0" borderId="7" xfId="0" applyNumberFormat="1" applyFont="1" applyFill="1" applyBorder="1" applyAlignment="1">
      <alignment horizontal="center" vertical="center" wrapText="1" shrinkToFit="1"/>
    </xf>
    <xf numFmtId="21" fontId="5" fillId="0" borderId="2" xfId="0" applyNumberFormat="1" applyFont="1" applyFill="1" applyBorder="1" applyAlignment="1">
      <alignment horizontal="center" vertical="center" wrapText="1" shrinkToFit="1"/>
    </xf>
    <xf numFmtId="21" fontId="5" fillId="0" borderId="13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13" xfId="0" applyNumberFormat="1" applyFont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176" fontId="5" fillId="0" borderId="22" xfId="0" applyNumberFormat="1" applyFont="1" applyFill="1" applyBorder="1" applyAlignment="1">
      <alignment horizontal="center" vertical="center" wrapText="1" shrinkToFit="1"/>
    </xf>
    <xf numFmtId="176" fontId="5" fillId="0" borderId="27" xfId="0" applyNumberFormat="1" applyFont="1" applyFill="1" applyBorder="1" applyAlignment="1">
      <alignment horizontal="center" vertical="center" wrapText="1" shrinkToFit="1"/>
    </xf>
    <xf numFmtId="176" fontId="5" fillId="0" borderId="8" xfId="0" applyNumberFormat="1" applyFont="1" applyFill="1" applyBorder="1" applyAlignment="1">
      <alignment horizontal="center" vertical="center" wrapText="1" shrinkToFit="1"/>
    </xf>
    <xf numFmtId="21" fontId="5" fillId="0" borderId="2" xfId="0" applyNumberFormat="1" applyFont="1" applyBorder="1" applyAlignment="1">
      <alignment horizontal="center" vertical="center" wrapText="1" shrinkToFit="1"/>
    </xf>
    <xf numFmtId="21" fontId="5" fillId="0" borderId="13" xfId="0" applyNumberFormat="1" applyFont="1" applyBorder="1" applyAlignment="1">
      <alignment horizontal="center" vertical="center" wrapText="1" shrinkToFit="1"/>
    </xf>
    <xf numFmtId="21" fontId="5" fillId="0" borderId="22" xfId="0" applyNumberFormat="1" applyFont="1" applyFill="1" applyBorder="1" applyAlignment="1">
      <alignment horizontal="center" vertical="center" wrapText="1" shrinkToFit="1"/>
    </xf>
    <xf numFmtId="21" fontId="5" fillId="0" borderId="27" xfId="0" applyNumberFormat="1" applyFont="1" applyFill="1" applyBorder="1" applyAlignment="1">
      <alignment horizontal="center" vertical="center" wrapText="1" shrinkToFit="1"/>
    </xf>
    <xf numFmtId="21" fontId="5" fillId="0" borderId="8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13" xfId="0" applyNumberFormat="1" applyFont="1" applyFill="1" applyBorder="1" applyAlignment="1">
      <alignment horizontal="center" vertical="center" shrinkToFit="1"/>
    </xf>
    <xf numFmtId="21" fontId="5" fillId="0" borderId="3" xfId="0" applyNumberFormat="1" applyFont="1" applyBorder="1" applyAlignment="1">
      <alignment horizontal="center" vertical="center" shrinkToFit="1"/>
    </xf>
    <xf numFmtId="21" fontId="5" fillId="0" borderId="36" xfId="0" applyNumberFormat="1" applyFont="1" applyBorder="1" applyAlignment="1">
      <alignment horizontal="center" vertical="center" shrinkToFit="1"/>
    </xf>
    <xf numFmtId="21" fontId="5" fillId="0" borderId="23" xfId="0" applyNumberFormat="1" applyFont="1" applyFill="1" applyBorder="1" applyAlignment="1">
      <alignment horizontal="center" vertical="center" shrinkToFit="1"/>
    </xf>
    <xf numFmtId="21" fontId="5" fillId="0" borderId="28" xfId="0" applyNumberFormat="1" applyFont="1" applyFill="1" applyBorder="1" applyAlignment="1">
      <alignment horizontal="center" vertical="center" shrinkToFit="1"/>
    </xf>
    <xf numFmtId="21" fontId="5" fillId="0" borderId="9" xfId="0" applyNumberFormat="1" applyFont="1" applyBorder="1" applyAlignment="1">
      <alignment horizontal="center" vertical="center" shrinkToFit="1"/>
    </xf>
    <xf numFmtId="21" fontId="5" fillId="0" borderId="3" xfId="0" applyNumberFormat="1" applyFont="1" applyFill="1" applyBorder="1" applyAlignment="1">
      <alignment horizontal="center" vertical="center" shrinkToFit="1"/>
    </xf>
    <xf numFmtId="21" fontId="5" fillId="0" borderId="36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22" xfId="0" applyNumberFormat="1" applyFont="1" applyFill="1" applyBorder="1" applyAlignment="1">
      <alignment horizontal="center" vertical="center" shrinkToFit="1"/>
    </xf>
    <xf numFmtId="176" fontId="5" fillId="0" borderId="27" xfId="0" applyNumberFormat="1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horizontal="center" vertical="center" shrinkToFit="1"/>
    </xf>
    <xf numFmtId="21" fontId="5" fillId="0" borderId="23" xfId="0" applyNumberFormat="1" applyFont="1" applyBorder="1" applyAlignment="1">
      <alignment horizontal="center" vertical="center" shrinkToFit="1"/>
    </xf>
    <xf numFmtId="21" fontId="5" fillId="0" borderId="39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wrapText="1" shrinkToFit="1"/>
    </xf>
    <xf numFmtId="0" fontId="1" fillId="0" borderId="16" xfId="0" applyFont="1" applyFill="1" applyBorder="1" applyAlignment="1">
      <alignment horizontal="center" vertical="center" wrapText="1" shrinkToFit="1"/>
    </xf>
    <xf numFmtId="0" fontId="1" fillId="0" borderId="17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176" fontId="5" fillId="0" borderId="25" xfId="0" applyNumberFormat="1" applyFont="1" applyBorder="1" applyAlignment="1">
      <alignment horizontal="center" vertical="center" wrapText="1" shrinkToFit="1"/>
    </xf>
    <xf numFmtId="176" fontId="5" fillId="0" borderId="34" xfId="0" applyNumberFormat="1" applyFont="1" applyBorder="1" applyAlignment="1">
      <alignment horizontal="center" vertical="center" wrapText="1" shrinkToFit="1"/>
    </xf>
    <xf numFmtId="176" fontId="5" fillId="0" borderId="34" xfId="0" applyNumberFormat="1" applyFont="1" applyFill="1" applyBorder="1" applyAlignment="1">
      <alignment horizontal="center" vertical="center" wrapText="1" shrinkToFit="1"/>
    </xf>
    <xf numFmtId="176" fontId="5" fillId="0" borderId="30" xfId="0" applyNumberFormat="1" applyFont="1" applyFill="1" applyBorder="1" applyAlignment="1">
      <alignment horizontal="center" vertical="center" wrapText="1" shrinkToFit="1"/>
    </xf>
    <xf numFmtId="21" fontId="5" fillId="0" borderId="22" xfId="0" applyNumberFormat="1" applyFont="1" applyBorder="1" applyAlignment="1">
      <alignment horizontal="center" vertical="center" wrapText="1" shrinkToFit="1"/>
    </xf>
    <xf numFmtId="21" fontId="5" fillId="0" borderId="31" xfId="0" applyNumberFormat="1" applyFont="1" applyBorder="1" applyAlignment="1">
      <alignment horizontal="center" vertical="center" wrapText="1" shrinkToFit="1"/>
    </xf>
    <xf numFmtId="21" fontId="5" fillId="0" borderId="31" xfId="0" applyNumberFormat="1" applyFont="1" applyFill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left" vertical="center" wrapText="1" shrinkToFit="1"/>
    </xf>
    <xf numFmtId="0" fontId="1" fillId="0" borderId="33" xfId="0" applyFont="1" applyFill="1" applyBorder="1" applyAlignment="1">
      <alignment horizontal="left" vertical="center" wrapText="1" shrinkToFit="1"/>
    </xf>
    <xf numFmtId="0" fontId="1" fillId="0" borderId="32" xfId="0" applyFont="1" applyFill="1" applyBorder="1" applyAlignment="1">
      <alignment horizontal="left" vertical="center" wrapText="1" shrinkToFit="1"/>
    </xf>
    <xf numFmtId="0" fontId="1" fillId="0" borderId="39" xfId="0" applyFont="1" applyFill="1" applyBorder="1" applyAlignment="1">
      <alignment horizontal="left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30" xfId="0" applyFont="1" applyFill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9" fontId="1" fillId="0" borderId="24" xfId="0" applyNumberFormat="1" applyFont="1" applyBorder="1" applyAlignment="1">
      <alignment horizontal="center" vertical="center" wrapText="1" shrinkToFit="1"/>
    </xf>
    <xf numFmtId="9" fontId="1" fillId="0" borderId="33" xfId="0" applyNumberFormat="1" applyFont="1" applyBorder="1" applyAlignment="1">
      <alignment horizontal="center" vertical="center" wrapText="1" shrinkToFit="1"/>
    </xf>
    <xf numFmtId="9" fontId="1" fillId="0" borderId="25" xfId="0" applyNumberFormat="1" applyFont="1" applyBorder="1" applyAlignment="1">
      <alignment horizontal="center" vertical="center" wrapText="1" shrinkToFit="1"/>
    </xf>
    <xf numFmtId="9" fontId="1" fillId="0" borderId="34" xfId="0" applyNumberFormat="1" applyFont="1" applyBorder="1" applyAlignment="1">
      <alignment horizontal="center" vertical="center" wrapText="1" shrinkToFit="1"/>
    </xf>
    <xf numFmtId="9" fontId="1" fillId="0" borderId="22" xfId="0" applyNumberFormat="1" applyFont="1" applyBorder="1" applyAlignment="1">
      <alignment horizontal="center" vertical="center" wrapText="1" shrinkToFit="1"/>
    </xf>
    <xf numFmtId="9" fontId="1" fillId="0" borderId="27" xfId="0" applyNumberFormat="1" applyFont="1" applyBorder="1" applyAlignment="1">
      <alignment horizontal="center" vertical="center" wrapText="1" shrinkToFit="1"/>
    </xf>
    <xf numFmtId="9" fontId="1" fillId="0" borderId="31" xfId="0" applyNumberFormat="1" applyFont="1" applyBorder="1" applyAlignment="1">
      <alignment horizontal="center" vertical="center" wrapText="1" shrinkToFit="1"/>
    </xf>
    <xf numFmtId="0" fontId="1" fillId="0" borderId="38" xfId="0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52" xfId="0" applyFont="1" applyFill="1" applyBorder="1" applyAlignment="1">
      <alignment horizontal="left" vertical="center" wrapText="1" shrinkToFit="1"/>
    </xf>
    <xf numFmtId="0" fontId="1" fillId="0" borderId="53" xfId="0" applyFont="1" applyFill="1" applyBorder="1" applyAlignment="1">
      <alignment horizontal="left" vertical="center" wrapText="1" shrinkToFit="1"/>
    </xf>
    <xf numFmtId="0" fontId="1" fillId="0" borderId="57" xfId="0" applyFont="1" applyFill="1" applyBorder="1" applyAlignment="1">
      <alignment horizontal="left" vertical="center" wrapText="1" shrinkToFit="1"/>
    </xf>
    <xf numFmtId="0" fontId="1" fillId="0" borderId="42" xfId="0" applyFont="1" applyFill="1" applyBorder="1" applyAlignment="1">
      <alignment horizontal="left" vertical="center" wrapText="1" shrinkToFit="1"/>
    </xf>
    <xf numFmtId="0" fontId="1" fillId="0" borderId="55" xfId="0" applyFont="1" applyFill="1" applyBorder="1" applyAlignment="1">
      <alignment horizontal="left" vertical="center" wrapText="1" shrinkToFit="1"/>
    </xf>
    <xf numFmtId="0" fontId="1" fillId="0" borderId="52" xfId="0" applyFont="1" applyFill="1" applyBorder="1" applyAlignment="1">
      <alignment horizontal="left" vertical="top" wrapText="1" shrinkToFit="1"/>
    </xf>
    <xf numFmtId="0" fontId="1" fillId="0" borderId="57" xfId="0" applyFont="1" applyFill="1" applyBorder="1" applyAlignment="1">
      <alignment horizontal="left" vertical="top" wrapText="1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wrapText="1" shrinkToFit="1"/>
    </xf>
    <xf numFmtId="0" fontId="1" fillId="0" borderId="45" xfId="0" applyFont="1" applyBorder="1" applyAlignment="1">
      <alignment horizontal="center" vertical="center" wrapText="1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left" vertical="center" wrapText="1" shrinkToFit="1"/>
    </xf>
    <xf numFmtId="0" fontId="1" fillId="0" borderId="40" xfId="0" applyFont="1" applyFill="1" applyBorder="1" applyAlignment="1">
      <alignment horizontal="center" vertical="center" wrapText="1" shrinkToFit="1"/>
    </xf>
    <xf numFmtId="0" fontId="1" fillId="0" borderId="43" xfId="0" applyFont="1" applyFill="1" applyBorder="1" applyAlignment="1">
      <alignment horizontal="center" vertical="center" wrapText="1" shrinkToFit="1"/>
    </xf>
    <xf numFmtId="0" fontId="1" fillId="0" borderId="56" xfId="0" applyFont="1" applyBorder="1" applyAlignment="1">
      <alignment horizontal="center" vertical="center" wrapText="1" shrinkToFit="1"/>
    </xf>
    <xf numFmtId="176" fontId="5" fillId="0" borderId="40" xfId="0" applyNumberFormat="1" applyFont="1" applyFill="1" applyBorder="1" applyAlignment="1">
      <alignment horizontal="center" vertical="center" wrapText="1" shrinkToFit="1"/>
    </xf>
    <xf numFmtId="176" fontId="5" fillId="0" borderId="56" xfId="0" applyNumberFormat="1" applyFont="1" applyFill="1" applyBorder="1" applyAlignment="1">
      <alignment horizontal="center" vertical="center" wrapText="1" shrinkToFit="1"/>
    </xf>
    <xf numFmtId="176" fontId="5" fillId="0" borderId="43" xfId="0" applyNumberFormat="1" applyFont="1" applyFill="1" applyBorder="1" applyAlignment="1">
      <alignment horizontal="center" vertical="center" wrapText="1" shrinkToFit="1"/>
    </xf>
    <xf numFmtId="176" fontId="5" fillId="0" borderId="41" xfId="0" applyNumberFormat="1" applyFont="1" applyFill="1" applyBorder="1" applyAlignment="1">
      <alignment horizontal="center" vertical="center" wrapText="1" shrinkToFit="1"/>
    </xf>
    <xf numFmtId="176" fontId="5" fillId="0" borderId="11" xfId="0" applyNumberFormat="1" applyFont="1" applyBorder="1" applyAlignment="1">
      <alignment horizontal="center" vertical="center" wrapText="1" shrinkToFit="1"/>
    </xf>
    <xf numFmtId="176" fontId="5" fillId="0" borderId="16" xfId="0" applyNumberFormat="1" applyFont="1" applyBorder="1" applyAlignment="1">
      <alignment horizontal="center" vertical="center" wrapText="1" shrinkToFit="1"/>
    </xf>
    <xf numFmtId="176" fontId="5" fillId="0" borderId="22" xfId="0" applyNumberFormat="1" applyFont="1" applyBorder="1" applyAlignment="1">
      <alignment horizontal="center" vertical="center" wrapText="1" shrinkToFit="1"/>
    </xf>
    <xf numFmtId="176" fontId="5" fillId="0" borderId="38" xfId="0" applyNumberFormat="1" applyFont="1" applyBorder="1" applyAlignment="1">
      <alignment horizontal="center" vertical="center" wrapText="1" shrinkToFit="1"/>
    </xf>
    <xf numFmtId="176" fontId="5" fillId="0" borderId="38" xfId="0" applyNumberFormat="1" applyFont="1" applyFill="1" applyBorder="1" applyAlignment="1">
      <alignment horizontal="center" vertical="center" wrapText="1" shrinkToFit="1"/>
    </xf>
    <xf numFmtId="176" fontId="5" fillId="0" borderId="31" xfId="0" applyNumberFormat="1" applyFont="1" applyFill="1" applyBorder="1" applyAlignment="1">
      <alignment horizontal="center" vertical="center" wrapText="1" shrinkToFit="1"/>
    </xf>
    <xf numFmtId="176" fontId="5" fillId="0" borderId="40" xfId="0" applyNumberFormat="1" applyFont="1" applyBorder="1" applyAlignment="1">
      <alignment horizontal="center" vertical="center" wrapText="1" shrinkToFit="1"/>
    </xf>
    <xf numFmtId="176" fontId="5" fillId="0" borderId="56" xfId="0" applyNumberFormat="1" applyFont="1" applyBorder="1" applyAlignment="1">
      <alignment horizontal="center" vertical="center" wrapText="1" shrinkToFit="1"/>
    </xf>
    <xf numFmtId="176" fontId="5" fillId="0" borderId="6" xfId="0" applyNumberFormat="1" applyFont="1" applyBorder="1" applyAlignment="1">
      <alignment horizontal="center" vertical="center" wrapText="1" shrinkToFit="1"/>
    </xf>
    <xf numFmtId="176" fontId="5" fillId="0" borderId="31" xfId="0" applyNumberFormat="1" applyFont="1" applyBorder="1" applyAlignment="1">
      <alignment horizontal="center" vertical="center" wrapText="1" shrinkToFit="1"/>
    </xf>
    <xf numFmtId="176" fontId="5" fillId="0" borderId="22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center" vertical="center" shrinkToFit="1"/>
    </xf>
    <xf numFmtId="176" fontId="5" fillId="0" borderId="50" xfId="0" applyNumberFormat="1" applyFont="1" applyFill="1" applyBorder="1" applyAlignment="1">
      <alignment horizontal="center" vertical="center" shrinkToFit="1"/>
    </xf>
    <xf numFmtId="21" fontId="5" fillId="0" borderId="58" xfId="0" applyNumberFormat="1" applyFont="1" applyBorder="1" applyAlignment="1">
      <alignment horizontal="center" vertical="center" shrinkToFit="1"/>
    </xf>
    <xf numFmtId="21" fontId="5" fillId="0" borderId="59" xfId="0" applyNumberFormat="1" applyFont="1" applyBorder="1" applyAlignment="1">
      <alignment horizontal="center" vertical="center" shrinkToFit="1"/>
    </xf>
    <xf numFmtId="21" fontId="5" fillId="0" borderId="61" xfId="0" applyNumberFormat="1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6" fontId="5" fillId="0" borderId="38" xfId="0" applyNumberFormat="1" applyFont="1" applyFill="1" applyBorder="1" applyAlignment="1">
      <alignment horizontal="center" vertical="center" shrinkToFit="1"/>
    </xf>
    <xf numFmtId="21" fontId="5" fillId="0" borderId="22" xfId="0" applyNumberFormat="1" applyFont="1" applyBorder="1" applyAlignment="1">
      <alignment horizontal="center" vertical="center" shrinkToFit="1"/>
    </xf>
    <xf numFmtId="21" fontId="5" fillId="0" borderId="31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Fill="1" applyBorder="1" applyAlignment="1">
      <alignment horizontal="center" vertical="center" wrapText="1" shrinkToFit="1"/>
    </xf>
    <xf numFmtId="176" fontId="5" fillId="0" borderId="51" xfId="0" applyNumberFormat="1" applyFont="1" applyBorder="1" applyAlignment="1">
      <alignment horizontal="center" vertical="center" shrinkToFit="1"/>
    </xf>
    <xf numFmtId="176" fontId="5" fillId="0" borderId="49" xfId="0" applyNumberFormat="1" applyFont="1" applyBorder="1" applyAlignment="1">
      <alignment horizontal="center" vertical="center" shrinkToFit="1"/>
    </xf>
    <xf numFmtId="21" fontId="5" fillId="0" borderId="32" xfId="0" applyNumberFormat="1" applyFont="1" applyBorder="1" applyAlignment="1">
      <alignment horizontal="center" vertical="center" shrinkToFit="1"/>
    </xf>
    <xf numFmtId="21" fontId="5" fillId="0" borderId="28" xfId="0" applyNumberFormat="1" applyFont="1" applyBorder="1" applyAlignment="1">
      <alignment horizontal="center" vertical="center" shrinkToFit="1"/>
    </xf>
    <xf numFmtId="21" fontId="5" fillId="0" borderId="39" xfId="0" applyNumberFormat="1" applyFont="1" applyFill="1" applyBorder="1" applyAlignment="1">
      <alignment horizontal="center" vertical="center" shrinkToFit="1"/>
    </xf>
    <xf numFmtId="21" fontId="5" fillId="0" borderId="60" xfId="0" applyNumberFormat="1" applyFont="1" applyBorder="1" applyAlignment="1">
      <alignment horizontal="center" vertical="center" shrinkToFit="1"/>
    </xf>
    <xf numFmtId="21" fontId="5" fillId="0" borderId="0" xfId="0" applyNumberFormat="1" applyFont="1" applyBorder="1" applyAlignment="1">
      <alignment horizontal="center" vertical="center" wrapText="1" shrinkToFit="1"/>
    </xf>
    <xf numFmtId="21" fontId="5" fillId="0" borderId="0" xfId="0" applyNumberFormat="1" applyFont="1" applyFill="1" applyBorder="1" applyAlignment="1">
      <alignment horizontal="center" vertical="center" wrapText="1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21" fontId="5" fillId="0" borderId="0" xfId="0" applyNumberFormat="1" applyFont="1" applyBorder="1" applyAlignment="1">
      <alignment horizontal="center" vertical="center" shrinkToFit="1"/>
    </xf>
    <xf numFmtId="21" fontId="5" fillId="0" borderId="0" xfId="0" applyNumberFormat="1" applyFont="1" applyFill="1" applyBorder="1" applyAlignment="1">
      <alignment horizontal="center" vertical="center" shrinkToFit="1"/>
    </xf>
    <xf numFmtId="21" fontId="5" fillId="0" borderId="52" xfId="0" applyNumberFormat="1" applyFont="1" applyBorder="1" applyAlignment="1">
      <alignment horizontal="center" vertical="center" shrinkToFit="1"/>
    </xf>
    <xf numFmtId="21" fontId="5" fillId="0" borderId="57" xfId="0" applyNumberFormat="1" applyFont="1" applyBorder="1" applyAlignment="1">
      <alignment horizontal="center" vertical="center" shrinkToFit="1"/>
    </xf>
    <xf numFmtId="21" fontId="5" fillId="0" borderId="42" xfId="0" applyNumberFormat="1" applyFont="1" applyBorder="1" applyAlignment="1">
      <alignment horizontal="center" vertical="center" shrinkToFit="1"/>
    </xf>
    <xf numFmtId="21" fontId="5" fillId="0" borderId="55" xfId="0" applyNumberFormat="1" applyFont="1" applyBorder="1" applyAlignment="1">
      <alignment horizontal="center" vertical="center" shrinkToFit="1"/>
    </xf>
    <xf numFmtId="21" fontId="5" fillId="0" borderId="52" xfId="0" applyNumberFormat="1" applyFont="1" applyFill="1" applyBorder="1" applyAlignment="1">
      <alignment horizontal="center" vertical="center" shrinkToFit="1"/>
    </xf>
    <xf numFmtId="21" fontId="5" fillId="0" borderId="54" xfId="0" applyNumberFormat="1" applyFont="1" applyFill="1" applyBorder="1" applyAlignment="1">
      <alignment horizontal="center" vertical="center" shrinkToFit="1"/>
    </xf>
    <xf numFmtId="21" fontId="5" fillId="0" borderId="53" xfId="0" applyNumberFormat="1" applyFont="1" applyBorder="1" applyAlignment="1">
      <alignment horizontal="center" vertical="center" shrinkToFit="1"/>
    </xf>
    <xf numFmtId="21" fontId="5" fillId="0" borderId="18" xfId="0" applyNumberFormat="1" applyFont="1" applyBorder="1" applyAlignment="1">
      <alignment horizontal="center" vertical="center" shrinkToFit="1"/>
    </xf>
    <xf numFmtId="21" fontId="5" fillId="0" borderId="38" xfId="0" applyNumberFormat="1" applyFont="1" applyBorder="1" applyAlignment="1">
      <alignment horizontal="center" vertical="center" wrapText="1" shrinkToFit="1"/>
    </xf>
    <xf numFmtId="21" fontId="5" fillId="0" borderId="38" xfId="0" applyNumberFormat="1" applyFont="1" applyFill="1" applyBorder="1" applyAlignment="1">
      <alignment horizontal="center" vertical="center" wrapText="1" shrinkToFit="1"/>
    </xf>
    <xf numFmtId="21" fontId="5" fillId="0" borderId="6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="60" zoomScaleNormal="70" workbookViewId="0">
      <selection activeCell="T7" sqref="T7"/>
    </sheetView>
  </sheetViews>
  <sheetFormatPr defaultColWidth="9.5" defaultRowHeight="20.100000000000001" customHeight="1" x14ac:dyDescent="0.15"/>
  <cols>
    <col min="1" max="1" width="10" style="2" customWidth="1"/>
    <col min="2" max="2" width="9.5" style="2" customWidth="1"/>
    <col min="3" max="3" width="49.875" style="2" customWidth="1"/>
    <col min="4" max="4" width="21.75" style="2" customWidth="1"/>
    <col min="5" max="6" width="8.625" style="3" customWidth="1"/>
    <col min="7" max="7" width="14" style="3" customWidth="1"/>
    <col min="8" max="8" width="10.5" style="4" bestFit="1" customWidth="1"/>
    <col min="9" max="9" width="15.875" style="4" customWidth="1"/>
    <col min="10" max="11" width="8.625" style="3" hidden="1" customWidth="1"/>
    <col min="12" max="12" width="14" style="3" hidden="1" customWidth="1"/>
    <col min="13" max="13" width="9" style="4" hidden="1" customWidth="1"/>
    <col min="14" max="14" width="12" style="4" hidden="1" customWidth="1"/>
    <col min="15" max="15" width="20.125" style="3" customWidth="1"/>
    <col min="16" max="16" width="4.5" style="1" customWidth="1"/>
    <col min="17" max="17" width="4.25" style="1" customWidth="1"/>
    <col min="18" max="16384" width="9.5" style="1"/>
  </cols>
  <sheetData>
    <row r="1" spans="1:15" s="7" customFormat="1" ht="27.95" customHeight="1" x14ac:dyDescent="0.15">
      <c r="A1" s="100">
        <v>42901</v>
      </c>
      <c r="B1" s="100"/>
      <c r="C1" s="58" t="s">
        <v>0</v>
      </c>
      <c r="D1" s="101"/>
      <c r="E1" s="101"/>
      <c r="F1" s="101"/>
      <c r="G1" s="101"/>
      <c r="H1" s="101"/>
      <c r="I1" s="101"/>
      <c r="J1" s="101"/>
      <c r="K1" s="101"/>
      <c r="L1" s="28"/>
      <c r="M1" s="29"/>
      <c r="N1" s="29"/>
      <c r="O1" s="28"/>
    </row>
    <row r="2" spans="1:15" s="56" customFormat="1" ht="27.95" customHeight="1" x14ac:dyDescent="0.15">
      <c r="A2" s="79" t="s">
        <v>1</v>
      </c>
      <c r="B2" s="89" t="s">
        <v>2</v>
      </c>
      <c r="C2" s="98" t="s">
        <v>3</v>
      </c>
      <c r="D2" s="10" t="s">
        <v>4</v>
      </c>
      <c r="E2" s="11" t="s">
        <v>5</v>
      </c>
      <c r="F2" s="12" t="s">
        <v>6</v>
      </c>
      <c r="G2" s="31" t="s">
        <v>7</v>
      </c>
      <c r="H2" s="32" t="s">
        <v>8</v>
      </c>
      <c r="I2" s="34" t="s">
        <v>9</v>
      </c>
      <c r="J2" s="11" t="s">
        <v>5</v>
      </c>
      <c r="K2" s="12" t="s">
        <v>6</v>
      </c>
      <c r="L2" s="31" t="s">
        <v>7</v>
      </c>
      <c r="M2" s="32" t="s">
        <v>8</v>
      </c>
      <c r="N2" s="34" t="s">
        <v>9</v>
      </c>
      <c r="O2" s="4"/>
    </row>
    <row r="3" spans="1:15" ht="27.95" customHeight="1" x14ac:dyDescent="0.15">
      <c r="A3" s="80"/>
      <c r="B3" s="90"/>
      <c r="C3" s="99"/>
      <c r="D3" s="59" t="s">
        <v>10</v>
      </c>
      <c r="E3" s="102"/>
      <c r="F3" s="103"/>
      <c r="G3" s="103"/>
      <c r="H3" s="103"/>
      <c r="I3" s="104"/>
      <c r="J3" s="105" t="s">
        <v>11</v>
      </c>
      <c r="K3" s="106"/>
      <c r="L3" s="106"/>
      <c r="M3" s="106"/>
      <c r="N3" s="107"/>
    </row>
    <row r="4" spans="1:15" ht="27.95" customHeight="1" x14ac:dyDescent="0.15">
      <c r="A4" s="81" t="s">
        <v>12</v>
      </c>
      <c r="B4" s="91" t="s">
        <v>13</v>
      </c>
      <c r="C4" s="111" t="s">
        <v>60</v>
      </c>
      <c r="D4" s="20" t="s">
        <v>14</v>
      </c>
      <c r="E4" s="113">
        <v>100</v>
      </c>
      <c r="F4" s="130">
        <v>4</v>
      </c>
      <c r="G4" s="136">
        <v>1.3888888888888889E-3</v>
      </c>
      <c r="H4" s="150">
        <f t="shared" ref="H4" si="0">E4*F4</f>
        <v>400</v>
      </c>
      <c r="I4" s="143">
        <f>(F4*G4)+O4</f>
        <v>0.77847222222222257</v>
      </c>
      <c r="J4" s="113">
        <v>50</v>
      </c>
      <c r="K4" s="130">
        <v>4</v>
      </c>
      <c r="L4" s="136">
        <v>8.1018518518518505E-4</v>
      </c>
      <c r="M4" s="150">
        <f>J4*K4</f>
        <v>200</v>
      </c>
      <c r="N4" s="143">
        <f>(K4*L4)+O4</f>
        <v>0.7761574074074078</v>
      </c>
      <c r="O4" s="54">
        <v>0.77291666666666703</v>
      </c>
    </row>
    <row r="5" spans="1:15" ht="27.95" customHeight="1" x14ac:dyDescent="0.15">
      <c r="A5" s="82"/>
      <c r="B5" s="92"/>
      <c r="C5" s="112"/>
      <c r="D5" s="17" t="s">
        <v>15</v>
      </c>
      <c r="E5" s="114"/>
      <c r="F5" s="131"/>
      <c r="G5" s="137"/>
      <c r="H5" s="151"/>
      <c r="I5" s="144"/>
      <c r="J5" s="114"/>
      <c r="K5" s="131"/>
      <c r="L5" s="137"/>
      <c r="M5" s="151"/>
      <c r="N5" s="144"/>
    </row>
    <row r="6" spans="1:15" ht="27.95" customHeight="1" x14ac:dyDescent="0.15">
      <c r="A6" s="82"/>
      <c r="B6" s="91" t="s">
        <v>13</v>
      </c>
      <c r="C6" s="111" t="s">
        <v>37</v>
      </c>
      <c r="D6" s="72" t="s">
        <v>14</v>
      </c>
      <c r="E6" s="115">
        <v>50</v>
      </c>
      <c r="F6" s="132">
        <v>6</v>
      </c>
      <c r="G6" s="138">
        <v>8.1018518518518516E-4</v>
      </c>
      <c r="H6" s="150">
        <f>E6*F6+H4</f>
        <v>700</v>
      </c>
      <c r="I6" s="143">
        <f>(F6*G6)+I4</f>
        <v>0.78333333333333366</v>
      </c>
      <c r="J6" s="155">
        <f>H6*F6</f>
        <v>4200</v>
      </c>
      <c r="K6" s="143">
        <f>(F6*H6)+K5</f>
        <v>4200</v>
      </c>
      <c r="L6" s="128">
        <v>1.21527777777778E-3</v>
      </c>
      <c r="M6" s="141">
        <f t="shared" ref="M6" si="1">J6*K6</f>
        <v>17640000</v>
      </c>
      <c r="N6" s="143">
        <f t="shared" ref="N6:N8" si="2">(K6*L6)+N4</f>
        <v>5.8803240740740836</v>
      </c>
    </row>
    <row r="7" spans="1:15" ht="27.95" customHeight="1" x14ac:dyDescent="0.15">
      <c r="A7" s="83"/>
      <c r="B7" s="92"/>
      <c r="C7" s="112"/>
      <c r="D7" s="23" t="s">
        <v>38</v>
      </c>
      <c r="E7" s="116"/>
      <c r="F7" s="132"/>
      <c r="G7" s="139"/>
      <c r="H7" s="151"/>
      <c r="I7" s="144"/>
      <c r="J7" s="156"/>
      <c r="K7" s="144"/>
      <c r="L7" s="129"/>
      <c r="M7" s="142"/>
      <c r="N7" s="144"/>
    </row>
    <row r="8" spans="1:15" ht="27.95" customHeight="1" x14ac:dyDescent="0.15">
      <c r="A8" s="108" t="s">
        <v>17</v>
      </c>
      <c r="B8" s="109"/>
      <c r="C8" s="110"/>
      <c r="D8" s="14"/>
      <c r="E8" s="15">
        <v>0</v>
      </c>
      <c r="F8" s="16">
        <v>1</v>
      </c>
      <c r="G8" s="40">
        <v>6.9444444444444404E-4</v>
      </c>
      <c r="H8" s="41"/>
      <c r="I8" s="43">
        <f t="shared" ref="I8" si="3">(F8*G8)+I6</f>
        <v>0.7840277777777781</v>
      </c>
      <c r="J8" s="15">
        <v>0</v>
      </c>
      <c r="K8" s="16">
        <v>1</v>
      </c>
      <c r="L8" s="40">
        <v>6.9444444444444404E-4</v>
      </c>
      <c r="M8" s="41"/>
      <c r="N8" s="43">
        <f t="shared" si="2"/>
        <v>5.8810185185185277</v>
      </c>
    </row>
    <row r="9" spans="1:15" ht="27.95" customHeight="1" x14ac:dyDescent="0.15">
      <c r="A9" s="84" t="s">
        <v>54</v>
      </c>
      <c r="B9" s="93" t="s">
        <v>19</v>
      </c>
      <c r="C9" s="117" t="s">
        <v>64</v>
      </c>
      <c r="D9" s="68" t="s">
        <v>56</v>
      </c>
      <c r="E9" s="125">
        <v>50</v>
      </c>
      <c r="F9" s="133">
        <v>14</v>
      </c>
      <c r="G9" s="138">
        <v>9.2592592592592585E-4</v>
      </c>
      <c r="H9" s="152">
        <f>E9*F9+H6</f>
        <v>1400</v>
      </c>
      <c r="I9" s="145">
        <f>(F9*G9)+I8</f>
        <v>0.79699074074074105</v>
      </c>
      <c r="J9" s="125">
        <v>100</v>
      </c>
      <c r="K9" s="133">
        <v>4</v>
      </c>
      <c r="L9" s="138">
        <v>1.38888888888889E-3</v>
      </c>
      <c r="M9" s="152">
        <f t="shared" ref="M9:M12" si="4">J9*K9</f>
        <v>400</v>
      </c>
      <c r="N9" s="145">
        <f>(K9*L9)+N8</f>
        <v>5.8865740740740833</v>
      </c>
    </row>
    <row r="10" spans="1:15" ht="27.95" customHeight="1" x14ac:dyDescent="0.15">
      <c r="A10" s="85"/>
      <c r="B10" s="94"/>
      <c r="C10" s="118"/>
      <c r="D10" s="69" t="s">
        <v>57</v>
      </c>
      <c r="E10" s="126"/>
      <c r="F10" s="134"/>
      <c r="G10" s="139"/>
      <c r="H10" s="153"/>
      <c r="I10" s="146"/>
      <c r="J10" s="126"/>
      <c r="K10" s="134"/>
      <c r="L10" s="139"/>
      <c r="M10" s="153"/>
      <c r="N10" s="146"/>
    </row>
    <row r="11" spans="1:15" ht="27.95" customHeight="1" x14ac:dyDescent="0.15">
      <c r="A11" s="108" t="s">
        <v>17</v>
      </c>
      <c r="B11" s="109"/>
      <c r="C11" s="110"/>
      <c r="D11" s="14"/>
      <c r="E11" s="15">
        <v>0</v>
      </c>
      <c r="F11" s="16">
        <v>1</v>
      </c>
      <c r="G11" s="40">
        <v>6.9444444444444404E-4</v>
      </c>
      <c r="H11" s="41"/>
      <c r="I11" s="43">
        <f>(F11*G11)+I9</f>
        <v>0.7976851851851855</v>
      </c>
      <c r="J11" s="15">
        <v>0</v>
      </c>
      <c r="K11" s="16">
        <v>1</v>
      </c>
      <c r="L11" s="40">
        <v>6.9444444444444404E-4</v>
      </c>
      <c r="M11" s="41"/>
      <c r="N11" s="43" t="e">
        <f>(K11*L11)+#REF!</f>
        <v>#REF!</v>
      </c>
    </row>
    <row r="12" spans="1:15" ht="27.95" customHeight="1" x14ac:dyDescent="0.15">
      <c r="A12" s="86" t="s">
        <v>59</v>
      </c>
      <c r="B12" s="91" t="s">
        <v>22</v>
      </c>
      <c r="C12" s="111" t="s">
        <v>63</v>
      </c>
      <c r="D12" s="123" t="s">
        <v>14</v>
      </c>
      <c r="E12" s="115">
        <v>50</v>
      </c>
      <c r="F12" s="121">
        <v>4</v>
      </c>
      <c r="G12" s="128">
        <v>1.38888888888889E-3</v>
      </c>
      <c r="H12" s="141">
        <f>E12*F12+H9</f>
        <v>1600</v>
      </c>
      <c r="I12" s="143">
        <f>(F12*G12)+I11</f>
        <v>0.80324074074074103</v>
      </c>
      <c r="J12" s="115">
        <v>50</v>
      </c>
      <c r="K12" s="121">
        <v>4</v>
      </c>
      <c r="L12" s="128">
        <v>1.38888888888889E-3</v>
      </c>
      <c r="M12" s="141">
        <f t="shared" si="4"/>
        <v>200</v>
      </c>
      <c r="N12" s="143" t="e">
        <f>(K12*L12)+N11</f>
        <v>#REF!</v>
      </c>
    </row>
    <row r="13" spans="1:15" ht="27.95" customHeight="1" x14ac:dyDescent="0.15">
      <c r="A13" s="87"/>
      <c r="B13" s="95"/>
      <c r="C13" s="119"/>
      <c r="D13" s="124"/>
      <c r="E13" s="127"/>
      <c r="F13" s="135"/>
      <c r="G13" s="140"/>
      <c r="H13" s="154"/>
      <c r="I13" s="147"/>
      <c r="J13" s="127"/>
      <c r="K13" s="135"/>
      <c r="L13" s="140"/>
      <c r="M13" s="154"/>
      <c r="N13" s="147"/>
    </row>
    <row r="14" spans="1:15" ht="27.95" customHeight="1" x14ac:dyDescent="0.15">
      <c r="A14" s="88"/>
      <c r="B14" s="92"/>
      <c r="C14" s="112"/>
      <c r="D14" s="17" t="s">
        <v>55</v>
      </c>
      <c r="E14" s="116"/>
      <c r="F14" s="122"/>
      <c r="G14" s="129"/>
      <c r="H14" s="142"/>
      <c r="I14" s="144"/>
      <c r="J14" s="116"/>
      <c r="K14" s="122"/>
      <c r="L14" s="129"/>
      <c r="M14" s="142"/>
      <c r="N14" s="144"/>
    </row>
    <row r="15" spans="1:15" s="57" customFormat="1" ht="27.95" customHeight="1" x14ac:dyDescent="0.15">
      <c r="A15" s="108" t="s">
        <v>17</v>
      </c>
      <c r="B15" s="109"/>
      <c r="C15" s="110"/>
      <c r="D15" s="23"/>
      <c r="E15" s="60">
        <v>0</v>
      </c>
      <c r="F15" s="27">
        <v>1</v>
      </c>
      <c r="G15" s="52">
        <v>6.9444444444444404E-4</v>
      </c>
      <c r="H15" s="48"/>
      <c r="I15" s="63">
        <f>(F15*G15)+I12</f>
        <v>0.80393518518518547</v>
      </c>
      <c r="J15" s="60">
        <v>0</v>
      </c>
      <c r="K15" s="27">
        <v>1</v>
      </c>
      <c r="L15" s="52">
        <v>6.9444444444444404E-4</v>
      </c>
      <c r="M15" s="48"/>
      <c r="N15" s="63" t="e">
        <f>(K15*L15)+N12</f>
        <v>#REF!</v>
      </c>
      <c r="O15" s="3"/>
    </row>
    <row r="16" spans="1:15" ht="27.95" customHeight="1" x14ac:dyDescent="0.15">
      <c r="A16" s="86" t="s">
        <v>23</v>
      </c>
      <c r="B16" s="96" t="s">
        <v>19</v>
      </c>
      <c r="C16" s="111" t="s">
        <v>58</v>
      </c>
      <c r="D16" s="20" t="s">
        <v>24</v>
      </c>
      <c r="E16" s="115">
        <v>50</v>
      </c>
      <c r="F16" s="121">
        <v>4</v>
      </c>
      <c r="G16" s="128">
        <v>1.0416666666666699E-3</v>
      </c>
      <c r="H16" s="141">
        <f>E16*F16+H12</f>
        <v>1800</v>
      </c>
      <c r="I16" s="148">
        <f>(F16*G16)+I15</f>
        <v>0.80810185185185213</v>
      </c>
      <c r="J16" s="115">
        <v>50</v>
      </c>
      <c r="K16" s="121">
        <v>3</v>
      </c>
      <c r="L16" s="128">
        <v>1.0416666666666699E-3</v>
      </c>
      <c r="M16" s="141">
        <f t="shared" ref="M16" si="5">J16*K16</f>
        <v>150</v>
      </c>
      <c r="N16" s="148" t="e">
        <f>(K16*L16)+N15</f>
        <v>#REF!</v>
      </c>
    </row>
    <row r="17" spans="1:15" ht="27.95" customHeight="1" x14ac:dyDescent="0.15">
      <c r="A17" s="88"/>
      <c r="B17" s="97"/>
      <c r="C17" s="112"/>
      <c r="D17" s="17" t="s">
        <v>25</v>
      </c>
      <c r="E17" s="116"/>
      <c r="F17" s="122"/>
      <c r="G17" s="129"/>
      <c r="H17" s="142"/>
      <c r="I17" s="149"/>
      <c r="J17" s="116"/>
      <c r="K17" s="122"/>
      <c r="L17" s="129"/>
      <c r="M17" s="142"/>
      <c r="N17" s="149"/>
    </row>
    <row r="18" spans="1:15" ht="27.95" customHeight="1" x14ac:dyDescent="0.15">
      <c r="A18" s="86" t="s">
        <v>26</v>
      </c>
      <c r="B18" s="96" t="s">
        <v>19</v>
      </c>
      <c r="C18" s="120" t="s">
        <v>27</v>
      </c>
      <c r="D18" s="20" t="s">
        <v>14</v>
      </c>
      <c r="E18" s="115">
        <v>50</v>
      </c>
      <c r="F18" s="121">
        <v>4</v>
      </c>
      <c r="G18" s="128">
        <v>8.6805555555555605E-4</v>
      </c>
      <c r="H18" s="141">
        <f>E18*F18+H16</f>
        <v>2000</v>
      </c>
      <c r="I18" s="148">
        <f>(F18*G18)+I16</f>
        <v>0.81157407407407434</v>
      </c>
      <c r="J18" s="115">
        <v>50</v>
      </c>
      <c r="K18" s="121">
        <v>1</v>
      </c>
      <c r="L18" s="128">
        <v>8.6805555555555605E-4</v>
      </c>
      <c r="M18" s="141">
        <f t="shared" ref="M18" si="6">J18*K18</f>
        <v>50</v>
      </c>
      <c r="N18" s="148" t="e">
        <f>(K18*L18)+N16</f>
        <v>#REF!</v>
      </c>
    </row>
    <row r="19" spans="1:15" ht="27.95" customHeight="1" x14ac:dyDescent="0.15">
      <c r="A19" s="88"/>
      <c r="B19" s="97"/>
      <c r="C19" s="120"/>
      <c r="D19" s="17" t="s">
        <v>16</v>
      </c>
      <c r="E19" s="116"/>
      <c r="F19" s="122"/>
      <c r="G19" s="129"/>
      <c r="H19" s="142"/>
      <c r="I19" s="149"/>
      <c r="J19" s="116"/>
      <c r="K19" s="122"/>
      <c r="L19" s="129"/>
      <c r="M19" s="142"/>
      <c r="N19" s="149"/>
    </row>
    <row r="20" spans="1:15" ht="20.100000000000001" customHeight="1" x14ac:dyDescent="0.15">
      <c r="A20" s="1"/>
      <c r="B20" s="1"/>
      <c r="C20" s="1"/>
      <c r="D20" s="1"/>
      <c r="E20" s="78"/>
      <c r="F20" s="78"/>
      <c r="G20" s="61"/>
      <c r="H20" s="62"/>
      <c r="I20" s="36"/>
      <c r="J20" s="78">
        <f>SUM(M4:M19)</f>
        <v>17641000</v>
      </c>
      <c r="K20" s="78"/>
      <c r="N20" s="36" t="e">
        <f>SUM(N4:N19)</f>
        <v>#REF!</v>
      </c>
      <c r="O20" s="1"/>
    </row>
  </sheetData>
  <mergeCells count="90">
    <mergeCell ref="L9:L10"/>
    <mergeCell ref="L12:L14"/>
    <mergeCell ref="L16:L17"/>
    <mergeCell ref="L18:L19"/>
    <mergeCell ref="M4:M5"/>
    <mergeCell ref="M6:M7"/>
    <mergeCell ref="M9:M10"/>
    <mergeCell ref="M12:M14"/>
    <mergeCell ref="M16:M17"/>
    <mergeCell ref="M18:M19"/>
    <mergeCell ref="N9:N10"/>
    <mergeCell ref="J18:J19"/>
    <mergeCell ref="K4:K5"/>
    <mergeCell ref="K6:K7"/>
    <mergeCell ref="K9:K10"/>
    <mergeCell ref="K12:K14"/>
    <mergeCell ref="K16:K17"/>
    <mergeCell ref="K18:K19"/>
    <mergeCell ref="J4:J5"/>
    <mergeCell ref="J6:J7"/>
    <mergeCell ref="J9:J10"/>
    <mergeCell ref="J12:J14"/>
    <mergeCell ref="J16:J17"/>
    <mergeCell ref="N12:N14"/>
    <mergeCell ref="N16:N17"/>
    <mergeCell ref="N18:N19"/>
    <mergeCell ref="H18:H19"/>
    <mergeCell ref="I4:I5"/>
    <mergeCell ref="I6:I7"/>
    <mergeCell ref="I9:I10"/>
    <mergeCell ref="I12:I14"/>
    <mergeCell ref="I16:I17"/>
    <mergeCell ref="I18:I19"/>
    <mergeCell ref="H4:H5"/>
    <mergeCell ref="H6:H7"/>
    <mergeCell ref="H9:H10"/>
    <mergeCell ref="H12:H14"/>
    <mergeCell ref="H16:H17"/>
    <mergeCell ref="G18:G19"/>
    <mergeCell ref="F4:F5"/>
    <mergeCell ref="F6:F7"/>
    <mergeCell ref="F9:F10"/>
    <mergeCell ref="F12:F14"/>
    <mergeCell ref="F16:F17"/>
    <mergeCell ref="G4:G5"/>
    <mergeCell ref="G6:G7"/>
    <mergeCell ref="G9:G10"/>
    <mergeCell ref="G12:G14"/>
    <mergeCell ref="G16:G17"/>
    <mergeCell ref="C9:C10"/>
    <mergeCell ref="C12:C14"/>
    <mergeCell ref="C16:C17"/>
    <mergeCell ref="C18:C19"/>
    <mergeCell ref="F18:F19"/>
    <mergeCell ref="E18:E19"/>
    <mergeCell ref="D12:D13"/>
    <mergeCell ref="A11:C11"/>
    <mergeCell ref="A15:C15"/>
    <mergeCell ref="E9:E10"/>
    <mergeCell ref="E12:E14"/>
    <mergeCell ref="E16:E17"/>
    <mergeCell ref="A1:B1"/>
    <mergeCell ref="D1:K1"/>
    <mergeCell ref="E3:I3"/>
    <mergeCell ref="J3:N3"/>
    <mergeCell ref="A8:C8"/>
    <mergeCell ref="C4:C5"/>
    <mergeCell ref="E4:E5"/>
    <mergeCell ref="E6:E7"/>
    <mergeCell ref="C6:C7"/>
    <mergeCell ref="N6:N7"/>
    <mergeCell ref="L4:L5"/>
    <mergeCell ref="L6:L7"/>
    <mergeCell ref="N4:N5"/>
    <mergeCell ref="E20:F20"/>
    <mergeCell ref="J20:K20"/>
    <mergeCell ref="A2:A3"/>
    <mergeCell ref="A4:A7"/>
    <mergeCell ref="A9:A10"/>
    <mergeCell ref="A12:A14"/>
    <mergeCell ref="A16:A17"/>
    <mergeCell ref="A18:A19"/>
    <mergeCell ref="B2:B3"/>
    <mergeCell ref="B4:B5"/>
    <mergeCell ref="B6:B7"/>
    <mergeCell ref="B9:B10"/>
    <mergeCell ref="B12:B14"/>
    <mergeCell ref="B16:B17"/>
    <mergeCell ref="B18:B19"/>
    <mergeCell ref="C2:C3"/>
  </mergeCells>
  <phoneticPr fontId="8"/>
  <pageMargins left="0.70866141732283472" right="0.70866141732283472" top="0.74803149606299213" bottom="0.74803149606299213" header="0.31496062992125984" footer="0.31496062992125984"/>
  <pageSetup paperSize="9" scale="89" orientation="landscape" r:id="rId1"/>
  <colBreaks count="2" manualBreakCount="2">
    <brk id="9" max="19" man="1"/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4"/>
  <sheetViews>
    <sheetView view="pageBreakPreview" zoomScale="60" zoomScaleNormal="70" workbookViewId="0">
      <selection activeCell="B30" sqref="B30"/>
    </sheetView>
  </sheetViews>
  <sheetFormatPr defaultColWidth="9.5" defaultRowHeight="20.100000000000001" customHeight="1" x14ac:dyDescent="0.15"/>
  <cols>
    <col min="1" max="1" width="9.5" style="1" customWidth="1"/>
    <col min="2" max="2" width="15.75" style="2" customWidth="1"/>
    <col min="3" max="3" width="9.5" style="2" customWidth="1"/>
    <col min="4" max="4" width="50.125" style="2" customWidth="1"/>
    <col min="5" max="5" width="25.625" style="2" customWidth="1"/>
    <col min="6" max="6" width="7.625" style="3" customWidth="1"/>
    <col min="7" max="8" width="7" style="3" customWidth="1"/>
    <col min="9" max="9" width="14.625" style="3" customWidth="1"/>
    <col min="10" max="11" width="10.375" style="4" customWidth="1"/>
    <col min="12" max="12" width="23.5" style="4" customWidth="1"/>
    <col min="13" max="14" width="8.625" style="3" customWidth="1"/>
    <col min="15" max="15" width="14" style="3" customWidth="1"/>
    <col min="16" max="16" width="6.5" style="4" customWidth="1"/>
    <col min="17" max="17" width="12" style="4" customWidth="1"/>
    <col min="18" max="18" width="20.125" style="3" customWidth="1"/>
    <col min="19" max="19" width="4.5" style="1" customWidth="1"/>
    <col min="20" max="20" width="4.25" style="1" customWidth="1"/>
    <col min="21" max="16384" width="9.5" style="1"/>
  </cols>
  <sheetData>
    <row r="1" spans="2:18" ht="20.100000000000001" customHeight="1" x14ac:dyDescent="0.15">
      <c r="B1" s="5">
        <v>42901</v>
      </c>
      <c r="C1" s="6" t="s">
        <v>28</v>
      </c>
      <c r="D1" s="7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8"/>
      <c r="P1" s="29"/>
      <c r="Q1" s="29"/>
    </row>
    <row r="2" spans="2:18" ht="20.100000000000001" customHeight="1" x14ac:dyDescent="0.15">
      <c r="B2" s="8"/>
      <c r="C2" s="8"/>
      <c r="D2" s="8"/>
      <c r="E2" s="8"/>
      <c r="F2" s="9"/>
      <c r="G2" s="9"/>
      <c r="H2" s="9"/>
      <c r="I2" s="9"/>
      <c r="L2" s="30"/>
      <c r="M2" s="9"/>
      <c r="N2" s="9"/>
      <c r="O2" s="9"/>
      <c r="Q2" s="30"/>
    </row>
    <row r="3" spans="2:18" ht="21.95" customHeight="1" x14ac:dyDescent="0.15">
      <c r="B3" s="79" t="s">
        <v>1</v>
      </c>
      <c r="C3" s="89" t="s">
        <v>2</v>
      </c>
      <c r="D3" s="98" t="s">
        <v>3</v>
      </c>
      <c r="E3" s="10" t="s">
        <v>4</v>
      </c>
      <c r="F3" s="11" t="s">
        <v>5</v>
      </c>
      <c r="G3" s="12" t="s">
        <v>6</v>
      </c>
      <c r="H3" s="12" t="s">
        <v>29</v>
      </c>
      <c r="I3" s="31" t="s">
        <v>7</v>
      </c>
      <c r="J3" s="32" t="s">
        <v>8</v>
      </c>
      <c r="K3" s="33" t="s">
        <v>61</v>
      </c>
      <c r="L3" s="34" t="s">
        <v>62</v>
      </c>
      <c r="M3" s="35"/>
      <c r="N3" s="35"/>
      <c r="O3" s="36"/>
      <c r="Q3" s="36"/>
    </row>
    <row r="4" spans="2:18" ht="21.95" customHeight="1" x14ac:dyDescent="0.15">
      <c r="B4" s="170"/>
      <c r="C4" s="183"/>
      <c r="D4" s="172"/>
      <c r="E4" s="13" t="s">
        <v>10</v>
      </c>
      <c r="F4" s="157" t="s">
        <v>30</v>
      </c>
      <c r="G4" s="158"/>
      <c r="H4" s="158"/>
      <c r="I4" s="158"/>
      <c r="J4" s="158"/>
      <c r="K4" s="158"/>
      <c r="L4" s="159"/>
      <c r="M4" s="78"/>
      <c r="N4" s="78"/>
      <c r="O4" s="78"/>
      <c r="P4" s="78"/>
      <c r="Q4" s="78"/>
    </row>
    <row r="5" spans="2:18" ht="21.95" customHeight="1" x14ac:dyDescent="0.15">
      <c r="B5" s="171" t="s">
        <v>31</v>
      </c>
      <c r="C5" s="184" t="s">
        <v>19</v>
      </c>
      <c r="D5" s="173" t="s">
        <v>32</v>
      </c>
      <c r="E5" s="75" t="s">
        <v>14</v>
      </c>
      <c r="F5" s="163">
        <v>100</v>
      </c>
      <c r="G5" s="217">
        <v>3</v>
      </c>
      <c r="H5" s="217">
        <v>1</v>
      </c>
      <c r="I5" s="167">
        <v>1.38888888888889E-3</v>
      </c>
      <c r="J5" s="225">
        <f>F5*G5</f>
        <v>300</v>
      </c>
      <c r="K5" s="229">
        <f>I5*G5</f>
        <v>4.1666666666666701E-3</v>
      </c>
      <c r="L5" s="155">
        <f>(G5*I5)+R5</f>
        <v>0.81874999999999964</v>
      </c>
      <c r="M5" s="236"/>
      <c r="N5" s="236"/>
      <c r="O5" s="244"/>
      <c r="P5" s="246"/>
      <c r="Q5" s="248"/>
      <c r="R5" s="54">
        <v>0.81458333333333299</v>
      </c>
    </row>
    <row r="6" spans="2:18" ht="21.95" customHeight="1" x14ac:dyDescent="0.15">
      <c r="B6" s="171"/>
      <c r="C6" s="185"/>
      <c r="D6" s="174"/>
      <c r="E6" s="76" t="s">
        <v>32</v>
      </c>
      <c r="F6" s="164"/>
      <c r="G6" s="224"/>
      <c r="H6" s="224"/>
      <c r="I6" s="168"/>
      <c r="J6" s="226"/>
      <c r="K6" s="243"/>
      <c r="L6" s="240"/>
      <c r="M6" s="236"/>
      <c r="N6" s="236"/>
      <c r="O6" s="244"/>
      <c r="P6" s="246"/>
      <c r="Q6" s="248"/>
    </row>
    <row r="7" spans="2:18" ht="21.95" customHeight="1" x14ac:dyDescent="0.15">
      <c r="B7" s="108" t="s">
        <v>17</v>
      </c>
      <c r="C7" s="109"/>
      <c r="D7" s="110"/>
      <c r="E7" s="14"/>
      <c r="F7" s="15"/>
      <c r="G7" s="16">
        <v>1</v>
      </c>
      <c r="H7" s="16"/>
      <c r="I7" s="40">
        <v>6.9444444444444404E-4</v>
      </c>
      <c r="J7" s="41"/>
      <c r="K7" s="42"/>
      <c r="L7" s="43">
        <f>(G7*I7)+L5</f>
        <v>0.81944444444444409</v>
      </c>
      <c r="M7" s="37"/>
      <c r="N7" s="37"/>
      <c r="O7" s="38"/>
      <c r="P7" s="39"/>
      <c r="Q7" s="53"/>
    </row>
    <row r="8" spans="2:18" ht="21.95" customHeight="1" x14ac:dyDescent="0.15">
      <c r="B8" s="177" t="s">
        <v>21</v>
      </c>
      <c r="C8" s="186" t="s">
        <v>19</v>
      </c>
      <c r="D8" s="173" t="s">
        <v>32</v>
      </c>
      <c r="E8" s="75" t="s">
        <v>20</v>
      </c>
      <c r="F8" s="125">
        <v>100</v>
      </c>
      <c r="G8" s="133">
        <v>2</v>
      </c>
      <c r="H8" s="133">
        <v>1</v>
      </c>
      <c r="I8" s="138">
        <v>1.6203703703703701E-3</v>
      </c>
      <c r="J8" s="152">
        <f>F8*G8+J5</f>
        <v>500</v>
      </c>
      <c r="K8" s="229">
        <f>I8*G8</f>
        <v>3.2407407407407402E-3</v>
      </c>
      <c r="L8" s="155">
        <f>(G8*I8)+L7</f>
        <v>0.82268518518518485</v>
      </c>
      <c r="M8" s="237"/>
      <c r="N8" s="237"/>
      <c r="O8" s="245"/>
      <c r="P8" s="247"/>
      <c r="Q8" s="248"/>
    </row>
    <row r="9" spans="2:18" ht="21.95" customHeight="1" x14ac:dyDescent="0.15">
      <c r="B9" s="177"/>
      <c r="C9" s="187"/>
      <c r="D9" s="174"/>
      <c r="E9" s="76" t="s">
        <v>15</v>
      </c>
      <c r="F9" s="165"/>
      <c r="G9" s="220"/>
      <c r="H9" s="220"/>
      <c r="I9" s="169"/>
      <c r="J9" s="227"/>
      <c r="K9" s="243"/>
      <c r="L9" s="240"/>
      <c r="M9" s="237"/>
      <c r="N9" s="237"/>
      <c r="O9" s="245"/>
      <c r="P9" s="247"/>
      <c r="Q9" s="248"/>
    </row>
    <row r="10" spans="2:18" ht="21.95" customHeight="1" x14ac:dyDescent="0.15">
      <c r="B10" s="160" t="s">
        <v>17</v>
      </c>
      <c r="C10" s="161"/>
      <c r="D10" s="162"/>
      <c r="E10" s="17"/>
      <c r="F10" s="18"/>
      <c r="G10" s="19">
        <v>1</v>
      </c>
      <c r="H10" s="19"/>
      <c r="I10" s="47">
        <v>6.9444444444444404E-4</v>
      </c>
      <c r="J10" s="48"/>
      <c r="K10" s="49"/>
      <c r="L10" s="67">
        <f>(G10*I10)+L8</f>
        <v>0.82337962962962929</v>
      </c>
      <c r="M10" s="44"/>
      <c r="N10" s="44"/>
      <c r="O10" s="45"/>
      <c r="P10" s="46"/>
      <c r="Q10" s="55"/>
    </row>
    <row r="11" spans="2:18" ht="21.95" customHeight="1" x14ac:dyDescent="0.15">
      <c r="B11" s="178" t="s">
        <v>18</v>
      </c>
      <c r="C11" s="188" t="s">
        <v>33</v>
      </c>
      <c r="D11" s="117" t="s">
        <v>34</v>
      </c>
      <c r="E11" s="200" t="s">
        <v>35</v>
      </c>
      <c r="F11" s="125">
        <v>100</v>
      </c>
      <c r="G11" s="133">
        <v>3</v>
      </c>
      <c r="H11" s="152">
        <v>1</v>
      </c>
      <c r="I11" s="138">
        <v>1.27314814814815E-3</v>
      </c>
      <c r="J11" s="152">
        <f>F11*G11+J8</f>
        <v>800</v>
      </c>
      <c r="K11" s="229">
        <f t="shared" ref="K11:K15" si="0">I11*G11</f>
        <v>3.81944444444445E-3</v>
      </c>
      <c r="L11" s="155">
        <f>(G11*I11)+L10</f>
        <v>0.82719907407407378</v>
      </c>
      <c r="M11" s="237"/>
      <c r="N11" s="237"/>
      <c r="O11" s="245"/>
      <c r="P11" s="247"/>
      <c r="Q11" s="248"/>
    </row>
    <row r="12" spans="2:18" ht="21.95" customHeight="1" x14ac:dyDescent="0.15">
      <c r="B12" s="179"/>
      <c r="C12" s="189"/>
      <c r="D12" s="118"/>
      <c r="E12" s="201"/>
      <c r="F12" s="126"/>
      <c r="G12" s="134"/>
      <c r="H12" s="153"/>
      <c r="I12" s="139"/>
      <c r="J12" s="153"/>
      <c r="K12" s="231"/>
      <c r="L12" s="241"/>
      <c r="M12" s="237"/>
      <c r="N12" s="237"/>
      <c r="O12" s="245"/>
      <c r="P12" s="247"/>
      <c r="Q12" s="248"/>
    </row>
    <row r="13" spans="2:18" ht="21.95" customHeight="1" x14ac:dyDescent="0.15">
      <c r="B13" s="179"/>
      <c r="C13" s="189"/>
      <c r="D13" s="118"/>
      <c r="E13" s="201"/>
      <c r="F13" s="126">
        <v>200</v>
      </c>
      <c r="G13" s="134">
        <v>3</v>
      </c>
      <c r="H13" s="134">
        <v>1</v>
      </c>
      <c r="I13" s="139">
        <v>2.3148148148148099E-3</v>
      </c>
      <c r="J13" s="153">
        <f>F13*G13+J11</f>
        <v>1400</v>
      </c>
      <c r="K13" s="231">
        <f t="shared" si="0"/>
        <v>6.9444444444444302E-3</v>
      </c>
      <c r="L13" s="241">
        <f t="shared" ref="L13:L17" si="1">(G13*I13)+L11</f>
        <v>0.8341435185185182</v>
      </c>
      <c r="M13" s="237"/>
      <c r="N13" s="237"/>
      <c r="O13" s="245"/>
      <c r="P13" s="247"/>
      <c r="Q13" s="248"/>
    </row>
    <row r="14" spans="2:18" ht="21.95" customHeight="1" x14ac:dyDescent="0.15">
      <c r="B14" s="179"/>
      <c r="C14" s="189"/>
      <c r="D14" s="118"/>
      <c r="E14" s="201" t="s">
        <v>47</v>
      </c>
      <c r="F14" s="126"/>
      <c r="G14" s="134"/>
      <c r="H14" s="134"/>
      <c r="I14" s="139"/>
      <c r="J14" s="153"/>
      <c r="K14" s="231"/>
      <c r="L14" s="241"/>
      <c r="M14" s="237"/>
      <c r="N14" s="237"/>
      <c r="O14" s="245"/>
      <c r="P14" s="247"/>
      <c r="Q14" s="248"/>
    </row>
    <row r="15" spans="2:18" ht="21.95" customHeight="1" x14ac:dyDescent="0.15">
      <c r="B15" s="179"/>
      <c r="C15" s="189"/>
      <c r="D15" s="118"/>
      <c r="E15" s="201"/>
      <c r="F15" s="126">
        <v>100</v>
      </c>
      <c r="G15" s="134">
        <v>2</v>
      </c>
      <c r="H15" s="134">
        <v>1</v>
      </c>
      <c r="I15" s="139">
        <v>1.21527777777778E-3</v>
      </c>
      <c r="J15" s="153">
        <f>F15*G15+J13</f>
        <v>1600</v>
      </c>
      <c r="K15" s="231">
        <f t="shared" si="0"/>
        <v>2.4305555555555599E-3</v>
      </c>
      <c r="L15" s="241">
        <f t="shared" si="1"/>
        <v>0.8365740740740738</v>
      </c>
      <c r="M15" s="237"/>
      <c r="N15" s="237"/>
      <c r="O15" s="245"/>
      <c r="P15" s="247"/>
      <c r="Q15" s="248"/>
    </row>
    <row r="16" spans="2:18" ht="21.95" customHeight="1" x14ac:dyDescent="0.15">
      <c r="B16" s="180"/>
      <c r="C16" s="190"/>
      <c r="D16" s="175"/>
      <c r="E16" s="202"/>
      <c r="F16" s="165"/>
      <c r="G16" s="220"/>
      <c r="H16" s="220"/>
      <c r="I16" s="169"/>
      <c r="J16" s="227"/>
      <c r="K16" s="231"/>
      <c r="L16" s="240"/>
      <c r="M16" s="237"/>
      <c r="N16" s="237"/>
      <c r="O16" s="245"/>
      <c r="P16" s="247"/>
      <c r="Q16" s="248"/>
    </row>
    <row r="17" spans="2:18" ht="21.95" customHeight="1" x14ac:dyDescent="0.15">
      <c r="B17" s="108" t="s">
        <v>17</v>
      </c>
      <c r="C17" s="109"/>
      <c r="D17" s="110"/>
      <c r="E17" s="14"/>
      <c r="F17" s="15"/>
      <c r="G17" s="16">
        <v>1</v>
      </c>
      <c r="H17" s="16"/>
      <c r="I17" s="40">
        <v>6.9444444444444404E-4</v>
      </c>
      <c r="J17" s="41"/>
      <c r="K17" s="42"/>
      <c r="L17" s="43">
        <f t="shared" si="1"/>
        <v>0.83726851851851825</v>
      </c>
      <c r="M17" s="44"/>
      <c r="N17" s="44"/>
      <c r="O17" s="45"/>
      <c r="P17" s="46"/>
      <c r="Q17" s="55"/>
    </row>
    <row r="18" spans="2:18" ht="21.95" customHeight="1" x14ac:dyDescent="0.15">
      <c r="B18" s="81" t="s">
        <v>36</v>
      </c>
      <c r="C18" s="91" t="s">
        <v>19</v>
      </c>
      <c r="D18" s="111" t="s">
        <v>37</v>
      </c>
      <c r="E18" s="22" t="s">
        <v>14</v>
      </c>
      <c r="F18" s="115">
        <v>50</v>
      </c>
      <c r="G18" s="132">
        <v>6</v>
      </c>
      <c r="H18" s="121">
        <v>1</v>
      </c>
      <c r="I18" s="128">
        <v>8.1018518518518505E-4</v>
      </c>
      <c r="J18" s="141">
        <f>F18*G18+J15</f>
        <v>1900</v>
      </c>
      <c r="K18" s="229">
        <f>I18*G18</f>
        <v>4.8611111111111103E-3</v>
      </c>
      <c r="L18" s="143">
        <f>(G18*I18)+L17</f>
        <v>0.84212962962962934</v>
      </c>
      <c r="M18" s="237"/>
      <c r="N18" s="237"/>
      <c r="O18" s="245"/>
      <c r="P18" s="247"/>
      <c r="Q18" s="248"/>
    </row>
    <row r="19" spans="2:18" ht="21.95" customHeight="1" x14ac:dyDescent="0.15">
      <c r="B19" s="83"/>
      <c r="C19" s="92"/>
      <c r="D19" s="112"/>
      <c r="E19" s="23" t="s">
        <v>38</v>
      </c>
      <c r="F19" s="116"/>
      <c r="G19" s="132"/>
      <c r="H19" s="122"/>
      <c r="I19" s="129"/>
      <c r="J19" s="142"/>
      <c r="K19" s="230"/>
      <c r="L19" s="144"/>
      <c r="M19" s="237"/>
      <c r="N19" s="237"/>
      <c r="O19" s="245"/>
      <c r="P19" s="247"/>
      <c r="Q19" s="248"/>
    </row>
    <row r="20" spans="2:18" ht="21.95" customHeight="1" x14ac:dyDescent="0.15">
      <c r="B20" s="108" t="s">
        <v>17</v>
      </c>
      <c r="C20" s="109"/>
      <c r="D20" s="110"/>
      <c r="E20" s="14"/>
      <c r="F20" s="15"/>
      <c r="G20" s="16">
        <v>1</v>
      </c>
      <c r="H20" s="16"/>
      <c r="I20" s="40">
        <v>6.9444444444444404E-4</v>
      </c>
      <c r="J20" s="41"/>
      <c r="K20" s="42"/>
      <c r="L20" s="43">
        <f>(G20*I20)+L18</f>
        <v>0.84282407407407378</v>
      </c>
      <c r="M20" s="44"/>
      <c r="N20" s="44"/>
      <c r="O20" s="45"/>
      <c r="P20" s="46"/>
      <c r="Q20" s="53"/>
    </row>
    <row r="21" spans="2:18" ht="21.95" customHeight="1" x14ac:dyDescent="0.15">
      <c r="B21" s="84" t="s">
        <v>44</v>
      </c>
      <c r="C21" s="93" t="s">
        <v>19</v>
      </c>
      <c r="D21" s="117" t="s">
        <v>45</v>
      </c>
      <c r="E21" s="200" t="s">
        <v>24</v>
      </c>
      <c r="F21" s="125">
        <v>50</v>
      </c>
      <c r="G21" s="133">
        <v>1</v>
      </c>
      <c r="H21" s="133">
        <v>2</v>
      </c>
      <c r="I21" s="138">
        <v>6.9444444444444404E-4</v>
      </c>
      <c r="J21" s="228">
        <f>F21*G21+J18</f>
        <v>1950</v>
      </c>
      <c r="K21" s="229">
        <f>I21*G21*H21</f>
        <v>1.3888888888888881E-3</v>
      </c>
      <c r="L21" s="145">
        <f>(G21*I21*H21)+L20</f>
        <v>0.84421296296296267</v>
      </c>
      <c r="M21" s="237"/>
      <c r="N21" s="237"/>
      <c r="O21" s="245"/>
      <c r="P21" s="46"/>
      <c r="Q21" s="249"/>
    </row>
    <row r="22" spans="2:18" ht="21.95" customHeight="1" x14ac:dyDescent="0.15">
      <c r="B22" s="85"/>
      <c r="C22" s="94"/>
      <c r="D22" s="118"/>
      <c r="E22" s="201"/>
      <c r="F22" s="126"/>
      <c r="G22" s="134"/>
      <c r="H22" s="134"/>
      <c r="I22" s="139"/>
      <c r="J22" s="153"/>
      <c r="K22" s="231"/>
      <c r="L22" s="146"/>
      <c r="M22" s="237"/>
      <c r="N22" s="237"/>
      <c r="O22" s="245"/>
      <c r="P22" s="46"/>
      <c r="Q22" s="249"/>
    </row>
    <row r="23" spans="2:18" ht="21.95" customHeight="1" x14ac:dyDescent="0.15">
      <c r="B23" s="85"/>
      <c r="C23" s="94"/>
      <c r="D23" s="118"/>
      <c r="E23" s="201" t="s">
        <v>25</v>
      </c>
      <c r="F23" s="126">
        <v>100</v>
      </c>
      <c r="G23" s="134">
        <v>1</v>
      </c>
      <c r="H23" s="134">
        <v>2</v>
      </c>
      <c r="I23" s="139">
        <v>1.38888888888889E-3</v>
      </c>
      <c r="J23" s="153">
        <f>F23*G23+J21</f>
        <v>2050</v>
      </c>
      <c r="K23" s="231">
        <f>I23*G23*H23</f>
        <v>2.7777777777777801E-3</v>
      </c>
      <c r="L23" s="146">
        <f>(G23*I23*H23)+L21</f>
        <v>0.84699074074074043</v>
      </c>
      <c r="M23" s="237"/>
      <c r="N23" s="237"/>
      <c r="O23" s="245"/>
      <c r="P23" s="46"/>
      <c r="Q23" s="249"/>
    </row>
    <row r="24" spans="2:18" ht="21.95" customHeight="1" x14ac:dyDescent="0.15">
      <c r="B24" s="85"/>
      <c r="C24" s="94"/>
      <c r="D24" s="118"/>
      <c r="E24" s="201"/>
      <c r="F24" s="126"/>
      <c r="G24" s="134"/>
      <c r="H24" s="134"/>
      <c r="I24" s="139"/>
      <c r="J24" s="153"/>
      <c r="K24" s="231"/>
      <c r="L24" s="146"/>
      <c r="M24" s="237"/>
      <c r="N24" s="237"/>
      <c r="O24" s="245"/>
      <c r="P24" s="46"/>
      <c r="Q24" s="249"/>
    </row>
    <row r="25" spans="2:18" ht="21.95" customHeight="1" x14ac:dyDescent="0.15">
      <c r="B25" s="85"/>
      <c r="C25" s="94"/>
      <c r="D25" s="118"/>
      <c r="E25" s="201"/>
      <c r="F25" s="126">
        <v>50</v>
      </c>
      <c r="G25" s="134">
        <v>1</v>
      </c>
      <c r="H25" s="134">
        <v>2</v>
      </c>
      <c r="I25" s="139">
        <v>6.9444444444444404E-4</v>
      </c>
      <c r="J25" s="153">
        <f>F25*G25+J23</f>
        <v>2100</v>
      </c>
      <c r="K25" s="231">
        <f>I25*G25*H25</f>
        <v>1.3888888888888881E-3</v>
      </c>
      <c r="L25" s="146">
        <f>(G25*I25*H25)+L23</f>
        <v>0.84837962962962932</v>
      </c>
      <c r="M25" s="237"/>
      <c r="N25" s="237"/>
      <c r="O25" s="245"/>
      <c r="P25" s="46"/>
      <c r="Q25" s="249"/>
    </row>
    <row r="26" spans="2:18" ht="21.95" customHeight="1" x14ac:dyDescent="0.15">
      <c r="B26" s="181"/>
      <c r="C26" s="191"/>
      <c r="D26" s="176"/>
      <c r="E26" s="202"/>
      <c r="F26" s="166"/>
      <c r="G26" s="220"/>
      <c r="H26" s="219"/>
      <c r="I26" s="169"/>
      <c r="J26" s="227"/>
      <c r="K26" s="230"/>
      <c r="L26" s="242"/>
      <c r="M26" s="237"/>
      <c r="N26" s="237"/>
      <c r="O26" s="245"/>
      <c r="P26" s="46"/>
      <c r="Q26" s="249"/>
    </row>
    <row r="27" spans="2:18" ht="21.95" customHeight="1" x14ac:dyDescent="0.15">
      <c r="B27" s="182" t="s">
        <v>26</v>
      </c>
      <c r="C27" s="192" t="s">
        <v>13</v>
      </c>
      <c r="D27" s="120"/>
      <c r="E27" s="22" t="s">
        <v>66</v>
      </c>
      <c r="F27" s="113">
        <v>50</v>
      </c>
      <c r="G27" s="223">
        <v>4</v>
      </c>
      <c r="H27" s="130">
        <v>1</v>
      </c>
      <c r="I27" s="136">
        <v>1.0416666666666699E-3</v>
      </c>
      <c r="J27" s="150">
        <f>F27*G27+J25</f>
        <v>2300</v>
      </c>
      <c r="K27" s="238">
        <f>I27*G27</f>
        <v>4.1666666666666796E-3</v>
      </c>
      <c r="L27" s="143">
        <f>(G27*I27)+L25</f>
        <v>0.85254629629629597</v>
      </c>
      <c r="M27" s="236"/>
      <c r="N27" s="236"/>
      <c r="O27" s="244"/>
      <c r="P27" s="39"/>
      <c r="Q27" s="248"/>
    </row>
    <row r="28" spans="2:18" ht="21.95" customHeight="1" x14ac:dyDescent="0.15">
      <c r="B28" s="182"/>
      <c r="C28" s="192"/>
      <c r="D28" s="120"/>
      <c r="E28" s="21" t="s">
        <v>39</v>
      </c>
      <c r="F28" s="114"/>
      <c r="G28" s="223"/>
      <c r="H28" s="131"/>
      <c r="I28" s="137"/>
      <c r="J28" s="151"/>
      <c r="K28" s="239"/>
      <c r="L28" s="144"/>
      <c r="M28" s="236"/>
      <c r="N28" s="236"/>
      <c r="O28" s="244"/>
      <c r="P28" s="39"/>
      <c r="Q28" s="248"/>
    </row>
    <row r="29" spans="2:18" ht="20.100000000000001" customHeight="1" x14ac:dyDescent="0.15">
      <c r="R29" s="1"/>
    </row>
    <row r="30" spans="2:18" ht="20.100000000000001" customHeight="1" x14ac:dyDescent="0.15">
      <c r="R30" s="1"/>
    </row>
    <row r="31" spans="2:18" ht="20.100000000000001" customHeight="1" x14ac:dyDescent="0.15">
      <c r="R31" s="1"/>
    </row>
    <row r="32" spans="2:18" ht="20.100000000000001" customHeight="1" x14ac:dyDescent="0.15">
      <c r="R32" s="1"/>
    </row>
    <row r="33" spans="2:18" ht="20.100000000000001" customHeight="1" x14ac:dyDescent="0.15">
      <c r="R33" s="1"/>
    </row>
    <row r="34" spans="2:18" ht="20.100000000000001" customHeight="1" x14ac:dyDescent="0.15">
      <c r="R34" s="1"/>
    </row>
    <row r="35" spans="2:18" ht="20.100000000000001" customHeight="1" x14ac:dyDescent="0.15">
      <c r="B35" s="5">
        <v>42901</v>
      </c>
      <c r="C35" s="6" t="s">
        <v>40</v>
      </c>
      <c r="D35" s="7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8"/>
      <c r="P35" s="29"/>
      <c r="Q35" s="29"/>
      <c r="R35" s="54">
        <v>0.81458333333333299</v>
      </c>
    </row>
    <row r="36" spans="2:18" ht="20.100000000000001" customHeight="1" x14ac:dyDescent="0.15">
      <c r="B36" s="8"/>
      <c r="C36" s="8"/>
      <c r="D36" s="8"/>
      <c r="E36" s="8"/>
      <c r="F36" s="9"/>
      <c r="G36" s="9"/>
      <c r="H36" s="9"/>
      <c r="I36" s="9"/>
      <c r="L36" s="30"/>
      <c r="M36" s="9"/>
      <c r="N36" s="9"/>
      <c r="O36" s="9"/>
      <c r="Q36" s="30"/>
      <c r="R36" s="1"/>
    </row>
    <row r="37" spans="2:18" ht="24.95" customHeight="1" x14ac:dyDescent="0.15">
      <c r="B37" s="79" t="s">
        <v>1</v>
      </c>
      <c r="C37" s="89" t="s">
        <v>2</v>
      </c>
      <c r="D37" s="98" t="s">
        <v>3</v>
      </c>
      <c r="E37" s="10" t="s">
        <v>4</v>
      </c>
      <c r="F37" s="11" t="s">
        <v>5</v>
      </c>
      <c r="G37" s="12" t="s">
        <v>6</v>
      </c>
      <c r="H37" s="12" t="s">
        <v>50</v>
      </c>
      <c r="I37" s="31" t="s">
        <v>7</v>
      </c>
      <c r="J37" s="32" t="s">
        <v>8</v>
      </c>
      <c r="K37" s="33" t="s">
        <v>61</v>
      </c>
      <c r="L37" s="34" t="s">
        <v>9</v>
      </c>
      <c r="N37" s="1"/>
      <c r="O37" s="1"/>
      <c r="P37" s="1"/>
      <c r="Q37" s="1"/>
      <c r="R37" s="1"/>
    </row>
    <row r="38" spans="2:18" ht="24.95" customHeight="1" x14ac:dyDescent="0.15">
      <c r="B38" s="170"/>
      <c r="C38" s="183"/>
      <c r="D38" s="172"/>
      <c r="E38" s="13" t="s">
        <v>10</v>
      </c>
      <c r="F38" s="105" t="s">
        <v>41</v>
      </c>
      <c r="G38" s="106"/>
      <c r="H38" s="106"/>
      <c r="I38" s="106"/>
      <c r="J38" s="106"/>
      <c r="K38" s="106"/>
      <c r="L38" s="107"/>
      <c r="N38" s="1"/>
      <c r="O38" s="1"/>
      <c r="P38" s="1"/>
      <c r="Q38" s="1"/>
      <c r="R38" s="1"/>
    </row>
    <row r="39" spans="2:18" ht="24.95" customHeight="1" x14ac:dyDescent="0.15">
      <c r="B39" s="203" t="s">
        <v>31</v>
      </c>
      <c r="C39" s="188" t="s">
        <v>19</v>
      </c>
      <c r="D39" s="193" t="s">
        <v>32</v>
      </c>
      <c r="E39" s="20" t="s">
        <v>14</v>
      </c>
      <c r="F39" s="221">
        <v>50</v>
      </c>
      <c r="G39" s="217">
        <v>4</v>
      </c>
      <c r="H39" s="130">
        <v>1</v>
      </c>
      <c r="I39" s="167">
        <v>8.6805555555555605E-4</v>
      </c>
      <c r="J39" s="225">
        <f>F39*G39</f>
        <v>200</v>
      </c>
      <c r="K39" s="234">
        <f>I39*G39</f>
        <v>3.4722222222222242E-3</v>
      </c>
      <c r="L39" s="250">
        <f>(G39*I39)+R35</f>
        <v>0.8180555555555552</v>
      </c>
      <c r="M39" s="1"/>
      <c r="N39" s="1"/>
      <c r="O39" s="1"/>
      <c r="P39" s="1"/>
      <c r="Q39" s="1"/>
      <c r="R39" s="1"/>
    </row>
    <row r="40" spans="2:18" ht="24.95" customHeight="1" x14ac:dyDescent="0.15">
      <c r="B40" s="210"/>
      <c r="C40" s="190"/>
      <c r="D40" s="195"/>
      <c r="E40" s="26" t="s">
        <v>32</v>
      </c>
      <c r="F40" s="222"/>
      <c r="G40" s="218"/>
      <c r="H40" s="131"/>
      <c r="I40" s="258"/>
      <c r="J40" s="232"/>
      <c r="K40" s="235"/>
      <c r="L40" s="251"/>
      <c r="N40" s="1"/>
      <c r="O40" s="1"/>
      <c r="P40" s="1"/>
      <c r="Q40" s="1"/>
      <c r="R40" s="1"/>
    </row>
    <row r="41" spans="2:18" ht="24.95" customHeight="1" x14ac:dyDescent="0.15">
      <c r="B41" s="108" t="s">
        <v>17</v>
      </c>
      <c r="C41" s="109"/>
      <c r="D41" s="110"/>
      <c r="E41" s="14"/>
      <c r="F41" s="25">
        <v>0</v>
      </c>
      <c r="G41" s="16">
        <v>1</v>
      </c>
      <c r="H41" s="16"/>
      <c r="I41" s="40">
        <v>6.9444444444444404E-4</v>
      </c>
      <c r="J41" s="41"/>
      <c r="K41" s="50"/>
      <c r="L41" s="51">
        <f>(G41*I41)+L39</f>
        <v>0.81874999999999964</v>
      </c>
      <c r="N41" s="1"/>
      <c r="O41" s="1"/>
      <c r="P41" s="1"/>
      <c r="Q41" s="1"/>
      <c r="R41" s="1"/>
    </row>
    <row r="42" spans="2:18" ht="24.95" customHeight="1" x14ac:dyDescent="0.15">
      <c r="B42" s="203" t="s">
        <v>31</v>
      </c>
      <c r="C42" s="91" t="s">
        <v>19</v>
      </c>
      <c r="D42" s="196" t="s">
        <v>37</v>
      </c>
      <c r="E42" s="22" t="s">
        <v>14</v>
      </c>
      <c r="F42" s="115">
        <v>50</v>
      </c>
      <c r="G42" s="132">
        <v>6</v>
      </c>
      <c r="H42" s="121">
        <v>1</v>
      </c>
      <c r="I42" s="128">
        <v>8.1018518518518505E-4</v>
      </c>
      <c r="J42" s="141">
        <f>F42*G42+J39</f>
        <v>500</v>
      </c>
      <c r="K42" s="234">
        <f>I42*G42</f>
        <v>4.8611111111111103E-3</v>
      </c>
      <c r="L42" s="252">
        <f>(G42*I42)+L41</f>
        <v>0.82361111111111074</v>
      </c>
      <c r="N42" s="1"/>
      <c r="O42" s="1"/>
      <c r="P42" s="1"/>
      <c r="Q42" s="1"/>
      <c r="R42" s="1"/>
    </row>
    <row r="43" spans="2:18" ht="24.95" customHeight="1" x14ac:dyDescent="0.15">
      <c r="B43" s="210"/>
      <c r="C43" s="92"/>
      <c r="D43" s="197"/>
      <c r="E43" s="66" t="s">
        <v>46</v>
      </c>
      <c r="F43" s="127"/>
      <c r="G43" s="121"/>
      <c r="H43" s="135"/>
      <c r="I43" s="140"/>
      <c r="J43" s="154"/>
      <c r="K43" s="235"/>
      <c r="L43" s="253"/>
      <c r="N43" s="1"/>
      <c r="O43" s="1"/>
      <c r="P43" s="1"/>
      <c r="Q43" s="1"/>
      <c r="R43" s="1"/>
    </row>
    <row r="44" spans="2:18" ht="24.95" customHeight="1" x14ac:dyDescent="0.15">
      <c r="B44" s="108" t="s">
        <v>17</v>
      </c>
      <c r="C44" s="109"/>
      <c r="D44" s="110"/>
      <c r="E44" s="14"/>
      <c r="F44" s="25"/>
      <c r="G44" s="16">
        <v>1</v>
      </c>
      <c r="H44" s="16"/>
      <c r="I44" s="40">
        <v>6.9444444444444404E-4</v>
      </c>
      <c r="J44" s="41"/>
      <c r="K44" s="50"/>
      <c r="L44" s="51">
        <f>(G44*I44)+L42</f>
        <v>0.82430555555555518</v>
      </c>
      <c r="N44" s="1"/>
      <c r="O44" s="1"/>
      <c r="P44" s="1"/>
      <c r="Q44" s="1"/>
      <c r="R44" s="1"/>
    </row>
    <row r="45" spans="2:18" ht="52.5" customHeight="1" x14ac:dyDescent="0.15">
      <c r="B45" s="203" t="s">
        <v>18</v>
      </c>
      <c r="C45" s="188" t="s">
        <v>19</v>
      </c>
      <c r="D45" s="198" t="s">
        <v>52</v>
      </c>
      <c r="E45" s="64" t="s">
        <v>51</v>
      </c>
      <c r="F45" s="211">
        <v>50</v>
      </c>
      <c r="G45" s="133">
        <v>14</v>
      </c>
      <c r="H45" s="121">
        <v>1</v>
      </c>
      <c r="I45" s="138">
        <v>8.6805555555555551E-4</v>
      </c>
      <c r="J45" s="152">
        <f>F45*G45+J42</f>
        <v>1200</v>
      </c>
      <c r="K45" s="234">
        <f>I45*G45</f>
        <v>1.2152777777777776E-2</v>
      </c>
      <c r="L45" s="250">
        <f>(G45*I45)+L44</f>
        <v>0.83645833333333297</v>
      </c>
      <c r="N45" s="1"/>
      <c r="O45" s="1"/>
      <c r="P45" s="1"/>
      <c r="Q45" s="1"/>
      <c r="R45" s="1"/>
    </row>
    <row r="46" spans="2:18" ht="52.5" customHeight="1" x14ac:dyDescent="0.15">
      <c r="B46" s="210"/>
      <c r="C46" s="190"/>
      <c r="D46" s="199"/>
      <c r="E46" s="65" t="s">
        <v>48</v>
      </c>
      <c r="F46" s="212"/>
      <c r="G46" s="219"/>
      <c r="H46" s="122"/>
      <c r="I46" s="259"/>
      <c r="J46" s="233"/>
      <c r="K46" s="235"/>
      <c r="L46" s="251"/>
      <c r="N46" s="1"/>
      <c r="O46" s="1"/>
      <c r="P46" s="1"/>
      <c r="Q46" s="1"/>
      <c r="R46" s="1"/>
    </row>
    <row r="47" spans="2:18" ht="24.95" customHeight="1" x14ac:dyDescent="0.15">
      <c r="B47" s="108" t="s">
        <v>17</v>
      </c>
      <c r="C47" s="109"/>
      <c r="D47" s="110"/>
      <c r="E47" s="14"/>
      <c r="F47" s="25">
        <v>0</v>
      </c>
      <c r="G47" s="16">
        <v>1</v>
      </c>
      <c r="H47" s="16"/>
      <c r="I47" s="40">
        <v>6.9444444444444404E-4</v>
      </c>
      <c r="J47" s="41"/>
      <c r="K47" s="50"/>
      <c r="L47" s="51">
        <f>(G47*I47)+L45</f>
        <v>0.83715277777777741</v>
      </c>
      <c r="N47" s="1"/>
      <c r="O47" s="1"/>
      <c r="P47" s="1"/>
      <c r="Q47" s="1"/>
      <c r="R47" s="1"/>
    </row>
    <row r="48" spans="2:18" ht="24.95" customHeight="1" x14ac:dyDescent="0.15">
      <c r="B48" s="203" t="s">
        <v>42</v>
      </c>
      <c r="C48" s="205" t="s">
        <v>13</v>
      </c>
      <c r="D48" s="193" t="s">
        <v>53</v>
      </c>
      <c r="E48" s="20" t="s">
        <v>14</v>
      </c>
      <c r="F48" s="211">
        <v>50</v>
      </c>
      <c r="G48" s="133">
        <v>4</v>
      </c>
      <c r="H48" s="121">
        <v>1</v>
      </c>
      <c r="I48" s="138">
        <v>1.0416666666666667E-3</v>
      </c>
      <c r="J48" s="152">
        <f>F48*G48+J45</f>
        <v>1400</v>
      </c>
      <c r="K48" s="234">
        <f>I48*G48</f>
        <v>4.1666666666666666E-3</v>
      </c>
      <c r="L48" s="250">
        <f>(G48*I48)+L47</f>
        <v>0.84131944444444406</v>
      </c>
      <c r="N48" s="1"/>
      <c r="O48" s="1"/>
      <c r="P48" s="1"/>
      <c r="Q48" s="1"/>
      <c r="R48" s="1"/>
    </row>
    <row r="49" spans="2:18" ht="24.95" customHeight="1" x14ac:dyDescent="0.15">
      <c r="B49" s="204"/>
      <c r="C49" s="206"/>
      <c r="D49" s="194"/>
      <c r="E49" s="21" t="s">
        <v>67</v>
      </c>
      <c r="F49" s="214"/>
      <c r="G49" s="220"/>
      <c r="H49" s="122"/>
      <c r="I49" s="169"/>
      <c r="J49" s="227"/>
      <c r="K49" s="235"/>
      <c r="L49" s="256"/>
      <c r="N49" s="1"/>
      <c r="O49" s="1"/>
      <c r="P49" s="1"/>
      <c r="Q49" s="1"/>
      <c r="R49" s="1"/>
    </row>
    <row r="50" spans="2:18" ht="24.95" customHeight="1" x14ac:dyDescent="0.15">
      <c r="B50" s="108" t="s">
        <v>17</v>
      </c>
      <c r="C50" s="109"/>
      <c r="D50" s="110"/>
      <c r="E50" s="14"/>
      <c r="F50" s="25"/>
      <c r="G50" s="71">
        <v>1</v>
      </c>
      <c r="H50" s="71"/>
      <c r="I50" s="73">
        <v>6.9444444444444404E-4</v>
      </c>
      <c r="J50" s="70"/>
      <c r="K50" s="50"/>
      <c r="L50" s="51">
        <f>(G50*I50)+L48</f>
        <v>0.84201388888888851</v>
      </c>
      <c r="N50" s="1"/>
      <c r="O50" s="1"/>
      <c r="P50" s="1"/>
      <c r="Q50" s="1"/>
      <c r="R50" s="1"/>
    </row>
    <row r="51" spans="2:18" ht="24.95" customHeight="1" x14ac:dyDescent="0.15">
      <c r="B51" s="208" t="s">
        <v>43</v>
      </c>
      <c r="C51" s="188" t="s">
        <v>19</v>
      </c>
      <c r="D51" s="193" t="s">
        <v>49</v>
      </c>
      <c r="E51" s="74" t="s">
        <v>24</v>
      </c>
      <c r="F51" s="211">
        <v>50</v>
      </c>
      <c r="G51" s="133">
        <v>2</v>
      </c>
      <c r="H51" s="121">
        <v>1</v>
      </c>
      <c r="I51" s="138">
        <v>3.472222222222222E-3</v>
      </c>
      <c r="J51" s="141">
        <f>F51*G51+J48</f>
        <v>1500</v>
      </c>
      <c r="K51" s="234">
        <f>I51*G51</f>
        <v>6.9444444444444441E-3</v>
      </c>
      <c r="L51" s="254">
        <f>(G51*I51)+L50</f>
        <v>0.84895833333333293</v>
      </c>
      <c r="N51" s="1"/>
      <c r="O51" s="1"/>
      <c r="P51" s="1"/>
      <c r="Q51" s="1"/>
      <c r="R51" s="1"/>
    </row>
    <row r="52" spans="2:18" ht="24.95" customHeight="1" x14ac:dyDescent="0.15">
      <c r="B52" s="209"/>
      <c r="C52" s="190"/>
      <c r="D52" s="207"/>
      <c r="E52" s="77" t="s">
        <v>68</v>
      </c>
      <c r="F52" s="213"/>
      <c r="G52" s="134"/>
      <c r="H52" s="122"/>
      <c r="I52" s="139"/>
      <c r="J52" s="154"/>
      <c r="K52" s="235"/>
      <c r="L52" s="255"/>
      <c r="N52" s="1"/>
      <c r="O52" s="1"/>
      <c r="P52" s="1"/>
      <c r="Q52" s="1"/>
      <c r="R52" s="1"/>
    </row>
    <row r="53" spans="2:18" ht="24.95" customHeight="1" x14ac:dyDescent="0.15">
      <c r="B53" s="182" t="s">
        <v>26</v>
      </c>
      <c r="C53" s="205" t="s">
        <v>13</v>
      </c>
      <c r="D53" s="120" t="s">
        <v>27</v>
      </c>
      <c r="E53" s="22" t="s">
        <v>65</v>
      </c>
      <c r="F53" s="215">
        <v>50</v>
      </c>
      <c r="G53" s="223">
        <v>4</v>
      </c>
      <c r="H53" s="130">
        <v>1</v>
      </c>
      <c r="I53" s="260">
        <v>1.0416666666666699E-3</v>
      </c>
      <c r="J53" s="150">
        <f>F53*G53+J51</f>
        <v>1700</v>
      </c>
      <c r="K53" s="234">
        <f>I53*G53</f>
        <v>4.1666666666666796E-3</v>
      </c>
      <c r="L53" s="252">
        <f>(G53*I53)+L51</f>
        <v>0.85312499999999958</v>
      </c>
      <c r="N53" s="1"/>
      <c r="O53" s="1"/>
      <c r="P53" s="1"/>
      <c r="Q53" s="1"/>
    </row>
    <row r="54" spans="2:18" ht="24.95" customHeight="1" x14ac:dyDescent="0.15">
      <c r="B54" s="182"/>
      <c r="C54" s="206"/>
      <c r="D54" s="120"/>
      <c r="E54" s="21" t="s">
        <v>39</v>
      </c>
      <c r="F54" s="216"/>
      <c r="G54" s="223"/>
      <c r="H54" s="131"/>
      <c r="I54" s="260"/>
      <c r="J54" s="151"/>
      <c r="K54" s="235"/>
      <c r="L54" s="257"/>
      <c r="N54" s="1"/>
      <c r="O54" s="1"/>
      <c r="P54" s="1"/>
      <c r="Q54" s="1"/>
    </row>
  </sheetData>
  <mergeCells count="208">
    <mergeCell ref="K53:K54"/>
    <mergeCell ref="Q21:Q26"/>
    <mergeCell ref="Q27:Q28"/>
    <mergeCell ref="H42:H43"/>
    <mergeCell ref="K42:K43"/>
    <mergeCell ref="K39:K40"/>
    <mergeCell ref="L39:L40"/>
    <mergeCell ref="L42:L43"/>
    <mergeCell ref="L45:L46"/>
    <mergeCell ref="L51:L52"/>
    <mergeCell ref="L48:L49"/>
    <mergeCell ref="L53:L54"/>
    <mergeCell ref="J53:J54"/>
    <mergeCell ref="I25:I26"/>
    <mergeCell ref="I27:I28"/>
    <mergeCell ref="I39:I40"/>
    <mergeCell ref="I42:I43"/>
    <mergeCell ref="I45:I46"/>
    <mergeCell ref="I51:I52"/>
    <mergeCell ref="I48:I49"/>
    <mergeCell ref="H27:H28"/>
    <mergeCell ref="I53:I54"/>
    <mergeCell ref="H39:H40"/>
    <mergeCell ref="H45:H46"/>
    <mergeCell ref="P5:P6"/>
    <mergeCell ref="P8:P9"/>
    <mergeCell ref="P11:P12"/>
    <mergeCell ref="P13:P14"/>
    <mergeCell ref="P15:P16"/>
    <mergeCell ref="P18:P19"/>
    <mergeCell ref="Q5:Q6"/>
    <mergeCell ref="Q8:Q9"/>
    <mergeCell ref="Q11:Q12"/>
    <mergeCell ref="Q13:Q14"/>
    <mergeCell ref="Q15:Q16"/>
    <mergeCell ref="Q18:Q19"/>
    <mergeCell ref="N5:N6"/>
    <mergeCell ref="N8:N9"/>
    <mergeCell ref="N11:N12"/>
    <mergeCell ref="N13:N14"/>
    <mergeCell ref="N15:N16"/>
    <mergeCell ref="N18:N19"/>
    <mergeCell ref="N21:N26"/>
    <mergeCell ref="N27:N28"/>
    <mergeCell ref="O5:O6"/>
    <mergeCell ref="O8:O9"/>
    <mergeCell ref="O11:O12"/>
    <mergeCell ref="O13:O14"/>
    <mergeCell ref="O15:O16"/>
    <mergeCell ref="O18:O19"/>
    <mergeCell ref="O21:O26"/>
    <mergeCell ref="O27:O28"/>
    <mergeCell ref="M5:M6"/>
    <mergeCell ref="M8:M9"/>
    <mergeCell ref="M11:M12"/>
    <mergeCell ref="M13:M14"/>
    <mergeCell ref="M15:M16"/>
    <mergeCell ref="M18:M19"/>
    <mergeCell ref="M21:M26"/>
    <mergeCell ref="M27:M28"/>
    <mergeCell ref="K27:K28"/>
    <mergeCell ref="L5:L6"/>
    <mergeCell ref="L8:L9"/>
    <mergeCell ref="L11:L12"/>
    <mergeCell ref="L13:L14"/>
    <mergeCell ref="L15:L16"/>
    <mergeCell ref="L18:L19"/>
    <mergeCell ref="L21:L22"/>
    <mergeCell ref="L23:L24"/>
    <mergeCell ref="L25:L26"/>
    <mergeCell ref="L27:L28"/>
    <mergeCell ref="K5:K6"/>
    <mergeCell ref="K8:K9"/>
    <mergeCell ref="K11:K12"/>
    <mergeCell ref="K13:K14"/>
    <mergeCell ref="K15:K16"/>
    <mergeCell ref="K18:K19"/>
    <mergeCell ref="K21:K22"/>
    <mergeCell ref="K23:K24"/>
    <mergeCell ref="K25:K26"/>
    <mergeCell ref="J27:J28"/>
    <mergeCell ref="J39:J40"/>
    <mergeCell ref="J42:J43"/>
    <mergeCell ref="J45:J46"/>
    <mergeCell ref="J51:J52"/>
    <mergeCell ref="J48:J49"/>
    <mergeCell ref="J25:J26"/>
    <mergeCell ref="K45:K46"/>
    <mergeCell ref="K48:K49"/>
    <mergeCell ref="K51:K52"/>
    <mergeCell ref="I18:I19"/>
    <mergeCell ref="I21:I22"/>
    <mergeCell ref="I23:I24"/>
    <mergeCell ref="J5:J6"/>
    <mergeCell ref="J8:J9"/>
    <mergeCell ref="J11:J12"/>
    <mergeCell ref="J13:J14"/>
    <mergeCell ref="J15:J16"/>
    <mergeCell ref="J18:J19"/>
    <mergeCell ref="J21:J22"/>
    <mergeCell ref="J23:J24"/>
    <mergeCell ref="I15:I16"/>
    <mergeCell ref="G27:G28"/>
    <mergeCell ref="H5:H6"/>
    <mergeCell ref="H8:H9"/>
    <mergeCell ref="H11:H12"/>
    <mergeCell ref="H13:H14"/>
    <mergeCell ref="H15:H16"/>
    <mergeCell ref="H18:H19"/>
    <mergeCell ref="H21:H22"/>
    <mergeCell ref="H23:H24"/>
    <mergeCell ref="H25:H26"/>
    <mergeCell ref="G5:G6"/>
    <mergeCell ref="G8:G9"/>
    <mergeCell ref="G11:G12"/>
    <mergeCell ref="G13:G14"/>
    <mergeCell ref="G15:G16"/>
    <mergeCell ref="G18:G19"/>
    <mergeCell ref="G21:G22"/>
    <mergeCell ref="G23:G24"/>
    <mergeCell ref="G25:G26"/>
    <mergeCell ref="B42:B43"/>
    <mergeCell ref="B45:B46"/>
    <mergeCell ref="H48:H49"/>
    <mergeCell ref="F42:F43"/>
    <mergeCell ref="F45:F46"/>
    <mergeCell ref="F51:F52"/>
    <mergeCell ref="F48:F49"/>
    <mergeCell ref="F53:F54"/>
    <mergeCell ref="G39:G40"/>
    <mergeCell ref="G42:G43"/>
    <mergeCell ref="G45:G46"/>
    <mergeCell ref="G51:G52"/>
    <mergeCell ref="G48:G49"/>
    <mergeCell ref="F39:F40"/>
    <mergeCell ref="G53:G54"/>
    <mergeCell ref="H51:H52"/>
    <mergeCell ref="H53:H54"/>
    <mergeCell ref="C39:C40"/>
    <mergeCell ref="D48:D49"/>
    <mergeCell ref="D53:D54"/>
    <mergeCell ref="D39:D40"/>
    <mergeCell ref="D42:D43"/>
    <mergeCell ref="D45:D46"/>
    <mergeCell ref="E11:E13"/>
    <mergeCell ref="E14:E16"/>
    <mergeCell ref="E21:E22"/>
    <mergeCell ref="E23:E26"/>
    <mergeCell ref="B50:D50"/>
    <mergeCell ref="B48:B49"/>
    <mergeCell ref="B53:B54"/>
    <mergeCell ref="C42:C43"/>
    <mergeCell ref="C45:C46"/>
    <mergeCell ref="C51:C52"/>
    <mergeCell ref="C48:C49"/>
    <mergeCell ref="C53:C54"/>
    <mergeCell ref="B41:D41"/>
    <mergeCell ref="B44:D44"/>
    <mergeCell ref="B47:D47"/>
    <mergeCell ref="D51:D52"/>
    <mergeCell ref="B51:B52"/>
    <mergeCell ref="B39:B40"/>
    <mergeCell ref="D3:D4"/>
    <mergeCell ref="D5:D6"/>
    <mergeCell ref="D8:D9"/>
    <mergeCell ref="D11:D16"/>
    <mergeCell ref="D18:D19"/>
    <mergeCell ref="D21:D26"/>
    <mergeCell ref="D27:D28"/>
    <mergeCell ref="D37:D38"/>
    <mergeCell ref="B8:B9"/>
    <mergeCell ref="B11:B16"/>
    <mergeCell ref="B18:B19"/>
    <mergeCell ref="B21:B26"/>
    <mergeCell ref="B27:B28"/>
    <mergeCell ref="B37:B38"/>
    <mergeCell ref="C3:C4"/>
    <mergeCell ref="C5:C6"/>
    <mergeCell ref="C8:C9"/>
    <mergeCell ref="C11:C16"/>
    <mergeCell ref="C18:C19"/>
    <mergeCell ref="C21:C26"/>
    <mergeCell ref="C27:C28"/>
    <mergeCell ref="C37:C38"/>
    <mergeCell ref="E1:N1"/>
    <mergeCell ref="F4:L4"/>
    <mergeCell ref="M4:Q4"/>
    <mergeCell ref="B7:D7"/>
    <mergeCell ref="B10:D10"/>
    <mergeCell ref="B17:D17"/>
    <mergeCell ref="B20:D20"/>
    <mergeCell ref="F38:L38"/>
    <mergeCell ref="F5:F6"/>
    <mergeCell ref="F8:F9"/>
    <mergeCell ref="F11:F12"/>
    <mergeCell ref="F13:F14"/>
    <mergeCell ref="F15:F16"/>
    <mergeCell ref="F18:F19"/>
    <mergeCell ref="F21:F22"/>
    <mergeCell ref="F23:F24"/>
    <mergeCell ref="F25:F26"/>
    <mergeCell ref="F27:F28"/>
    <mergeCell ref="I5:I6"/>
    <mergeCell ref="I8:I9"/>
    <mergeCell ref="I11:I12"/>
    <mergeCell ref="I13:I14"/>
    <mergeCell ref="B3:B4"/>
    <mergeCell ref="B5:B6"/>
  </mergeCells>
  <phoneticPr fontId="8"/>
  <pageMargins left="0.25" right="0.25" top="0.75" bottom="0.75" header="0.3" footer="0.3"/>
  <pageSetup paperSize="9" scale="70" orientation="landscape" r:id="rId1"/>
  <rowBreaks count="1" manualBreakCount="1">
    <brk id="34" max="12" man="1"/>
  </rowBreaks>
  <colBreaks count="2" manualBreakCount="2">
    <brk id="13" max="66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前半練</vt:lpstr>
      <vt:lpstr>後半練</vt:lpstr>
      <vt:lpstr>後半練!Print_Area</vt:lpstr>
      <vt:lpstr>前半練!Print_Area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勝輝</dc:creator>
  <cp:lastModifiedBy>東京都</cp:lastModifiedBy>
  <cp:lastPrinted>2017-06-15T06:13:57Z</cp:lastPrinted>
  <dcterms:created xsi:type="dcterms:W3CDTF">2006-09-16T00:00:00Z</dcterms:created>
  <dcterms:modified xsi:type="dcterms:W3CDTF">2017-06-15T06:29:07Z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